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Work\Disser\Главы новые\ГЛАВЫ август\Госсаниты Юбилейка\Рецензия\Редактура\"/>
    </mc:Choice>
  </mc:AlternateContent>
  <xr:revisionPtr revIDLastSave="0" documentId="13_ncr:1_{4EE1E852-AC75-454C-9F90-F651EE10B005}" xr6:coauthVersionLast="45" xr6:coauthVersionMax="45" xr10:uidLastSave="{00000000-0000-0000-0000-000000000000}"/>
  <bookViews>
    <workbookView xWindow="-98" yWindow="-98" windowWidth="28996" windowHeight="17596" xr2:uid="{00000000-000D-0000-FFFF-FFFF00000000}"/>
  </bookViews>
  <sheets>
    <sheet name="Лист 1. СЭМ анализы" sheetId="1" r:id="rId1"/>
    <sheet name="Лист 2. ЛА-ИСП-МС анализ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4" i="2" l="1"/>
  <c r="AV24" i="2"/>
  <c r="AU24" i="2"/>
  <c r="AT24" i="2"/>
  <c r="AR24" i="2"/>
  <c r="AQ24" i="2"/>
  <c r="AP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J23" i="2"/>
  <c r="AI23" i="2"/>
  <c r="AH23" i="2"/>
  <c r="AS22" i="2"/>
  <c r="AS23" i="2" s="1"/>
  <c r="AV22" i="2"/>
  <c r="AV23" i="2" s="1"/>
  <c r="AU22" i="2"/>
  <c r="AU23" i="2" s="1"/>
  <c r="AT22" i="2"/>
  <c r="AT23" i="2" s="1"/>
  <c r="AR22" i="2"/>
  <c r="AR23" i="2" s="1"/>
  <c r="AQ22" i="2"/>
  <c r="AQ23" i="2" s="1"/>
  <c r="AP22" i="2"/>
  <c r="AP23" i="2" s="1"/>
  <c r="AN22" i="2"/>
  <c r="AN23" i="2" s="1"/>
  <c r="AM22" i="2"/>
  <c r="AM23" i="2" s="1"/>
  <c r="AL22" i="2"/>
  <c r="AL23" i="2" s="1"/>
  <c r="AK22" i="2"/>
  <c r="AK23" i="2" s="1"/>
  <c r="AJ22" i="2"/>
  <c r="AI22" i="2"/>
  <c r="AH22" i="2"/>
  <c r="AG22" i="2"/>
  <c r="AG23" i="2" s="1"/>
  <c r="AF22" i="2"/>
  <c r="AF23" i="2" s="1"/>
  <c r="AE22" i="2"/>
  <c r="AE23" i="2" s="1"/>
  <c r="AD22" i="2"/>
  <c r="AD23" i="2" s="1"/>
  <c r="AC22" i="2"/>
  <c r="AC23" i="2" s="1"/>
  <c r="AB22" i="2"/>
  <c r="AB23" i="2" s="1"/>
  <c r="AA22" i="2"/>
  <c r="AA23" i="2" s="1"/>
  <c r="Z22" i="2"/>
  <c r="Z23" i="2" s="1"/>
  <c r="Y22" i="2"/>
  <c r="Y23" i="2" s="1"/>
  <c r="X22" i="2"/>
  <c r="X23" i="2" s="1"/>
  <c r="W22" i="2"/>
  <c r="W23" i="2" s="1"/>
  <c r="V22" i="2"/>
  <c r="V23" i="2" s="1"/>
  <c r="U22" i="2"/>
  <c r="U23" i="2" s="1"/>
  <c r="T22" i="2"/>
  <c r="T23" i="2" s="1"/>
  <c r="S22" i="2"/>
  <c r="S23" i="2" s="1"/>
  <c r="R22" i="2"/>
  <c r="R23" i="2" s="1"/>
  <c r="Q22" i="2"/>
  <c r="Q23" i="2" s="1"/>
  <c r="P22" i="2"/>
  <c r="P23" i="2" s="1"/>
  <c r="O22" i="2"/>
  <c r="O23" i="2" s="1"/>
  <c r="N22" i="2"/>
  <c r="N23" i="2" s="1"/>
  <c r="M22" i="2"/>
  <c r="M23" i="2" s="1"/>
  <c r="L22" i="2"/>
  <c r="L23" i="2" s="1"/>
  <c r="K22" i="2"/>
  <c r="K23" i="2" s="1"/>
  <c r="J22" i="2"/>
  <c r="J23" i="2" s="1"/>
  <c r="I22" i="2"/>
  <c r="I23" i="2" s="1"/>
  <c r="H22" i="2"/>
  <c r="H23" i="2" s="1"/>
  <c r="G22" i="2"/>
  <c r="G23" i="2" s="1"/>
  <c r="F22" i="2"/>
  <c r="F23" i="2" s="1"/>
  <c r="E22" i="2"/>
  <c r="E23" i="2" s="1"/>
  <c r="AO21" i="2"/>
  <c r="AO20" i="2"/>
  <c r="AO19" i="2"/>
  <c r="AO18" i="2"/>
  <c r="AS13" i="2"/>
  <c r="AV13" i="2"/>
  <c r="AU13" i="2"/>
  <c r="AT13" i="2"/>
  <c r="AR13" i="2"/>
  <c r="AQ13" i="2"/>
  <c r="AP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S11" i="2"/>
  <c r="AS12" i="2" s="1"/>
  <c r="AV11" i="2"/>
  <c r="AV12" i="2" s="1"/>
  <c r="AU11" i="2"/>
  <c r="AU12" i="2" s="1"/>
  <c r="AT11" i="2"/>
  <c r="AT12" i="2" s="1"/>
  <c r="AR11" i="2"/>
  <c r="AR12" i="2" s="1"/>
  <c r="AQ11" i="2"/>
  <c r="AQ12" i="2" s="1"/>
  <c r="AP11" i="2"/>
  <c r="AP12" i="2" s="1"/>
  <c r="AN11" i="2"/>
  <c r="AN12" i="2" s="1"/>
  <c r="AM11" i="2"/>
  <c r="AM12" i="2" s="1"/>
  <c r="AL11" i="2"/>
  <c r="AL12" i="2" s="1"/>
  <c r="AK11" i="2"/>
  <c r="AK12" i="2" s="1"/>
  <c r="AJ11" i="2"/>
  <c r="AJ12" i="2" s="1"/>
  <c r="AI11" i="2"/>
  <c r="AI12" i="2" s="1"/>
  <c r="AH11" i="2"/>
  <c r="AH12" i="2" s="1"/>
  <c r="AG11" i="2"/>
  <c r="AG12" i="2" s="1"/>
  <c r="AF11" i="2"/>
  <c r="AF12" i="2" s="1"/>
  <c r="AE11" i="2"/>
  <c r="AE12" i="2" s="1"/>
  <c r="AD11" i="2"/>
  <c r="AD12" i="2" s="1"/>
  <c r="AC11" i="2"/>
  <c r="AC12" i="2" s="1"/>
  <c r="AB11" i="2"/>
  <c r="AB12" i="2" s="1"/>
  <c r="AA11" i="2"/>
  <c r="AA12" i="2" s="1"/>
  <c r="Z11" i="2"/>
  <c r="Z12" i="2" s="1"/>
  <c r="Y11" i="2"/>
  <c r="Y12" i="2" s="1"/>
  <c r="X11" i="2"/>
  <c r="X12" i="2" s="1"/>
  <c r="W11" i="2"/>
  <c r="W12" i="2" s="1"/>
  <c r="V11" i="2"/>
  <c r="V12" i="2" s="1"/>
  <c r="U11" i="2"/>
  <c r="U12" i="2" s="1"/>
  <c r="T11" i="2"/>
  <c r="T12" i="2" s="1"/>
  <c r="S11" i="2"/>
  <c r="S12" i="2" s="1"/>
  <c r="R11" i="2"/>
  <c r="R12" i="2" s="1"/>
  <c r="Q11" i="2"/>
  <c r="Q12" i="2" s="1"/>
  <c r="P11" i="2"/>
  <c r="P12" i="2" s="1"/>
  <c r="O11" i="2"/>
  <c r="O12" i="2" s="1"/>
  <c r="N11" i="2"/>
  <c r="N12" i="2" s="1"/>
  <c r="M11" i="2"/>
  <c r="M12" i="2" s="1"/>
  <c r="L11" i="2"/>
  <c r="L12" i="2" s="1"/>
  <c r="K11" i="2"/>
  <c r="K12" i="2" s="1"/>
  <c r="J11" i="2"/>
  <c r="J12" i="2" s="1"/>
  <c r="I11" i="2"/>
  <c r="I12" i="2" s="1"/>
  <c r="H11" i="2"/>
  <c r="H12" i="2" s="1"/>
  <c r="G11" i="2"/>
  <c r="G12" i="2" s="1"/>
  <c r="F11" i="2"/>
  <c r="F12" i="2" s="1"/>
  <c r="E11" i="2"/>
  <c r="E12" i="2" s="1"/>
  <c r="AO10" i="2"/>
  <c r="AO9" i="2"/>
  <c r="AO8" i="2"/>
  <c r="AO7" i="2"/>
  <c r="AO6" i="2"/>
  <c r="AO5" i="2"/>
  <c r="AO4" i="2"/>
  <c r="AO22" i="2" l="1"/>
  <c r="AO23" i="2" s="1"/>
  <c r="AO11" i="2"/>
  <c r="AO12" i="2" s="1"/>
</calcChain>
</file>

<file path=xl/sharedStrings.xml><?xml version="1.0" encoding="utf-8"?>
<sst xmlns="http://schemas.openxmlformats.org/spreadsheetml/2006/main" count="252" uniqueCount="124">
  <si>
    <t>26028d</t>
  </si>
  <si>
    <t>Анализ</t>
  </si>
  <si>
    <t>MgO</t>
  </si>
  <si>
    <t>Al2O3</t>
  </si>
  <si>
    <t>SiO2</t>
  </si>
  <si>
    <t>CaO</t>
  </si>
  <si>
    <t>FeO</t>
  </si>
  <si>
    <t>Сумма</t>
  </si>
  <si>
    <t>MnO</t>
  </si>
  <si>
    <t>H2O</t>
  </si>
  <si>
    <t>Ca43_CPS</t>
  </si>
  <si>
    <t>Ca, %</t>
  </si>
  <si>
    <t>Mg</t>
  </si>
  <si>
    <t>Al</t>
  </si>
  <si>
    <t>Si</t>
  </si>
  <si>
    <t>P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</si>
  <si>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</si>
  <si>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</si>
  <si>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</si>
  <si>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</si>
  <si>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</si>
  <si>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</si>
  <si>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</si>
  <si>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</si>
  <si>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</si>
  <si>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As</t>
  </si>
  <si>
    <t>Sr</t>
  </si>
  <si>
    <t>Y</t>
  </si>
  <si>
    <t>Zr</t>
  </si>
  <si>
    <t>Mo</t>
  </si>
  <si>
    <t>Ag</t>
  </si>
  <si>
    <t>Sn</t>
  </si>
  <si>
    <t>Sb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</si>
  <si>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</si>
  <si>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</si>
  <si>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</si>
  <si>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</si>
  <si>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</si>
  <si>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</si>
  <si>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</si>
  <si>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</si>
  <si>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</si>
  <si>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</si>
  <si>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</si>
  <si>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</si>
  <si>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</si>
  <si>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</si>
  <si>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</si>
  <si>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Сумма REE</t>
  </si>
  <si>
    <t>W</t>
  </si>
  <si>
    <t>Au</t>
  </si>
  <si>
    <t>Pb</t>
  </si>
  <si>
    <t>Bi</t>
  </si>
  <si>
    <t>Th</t>
  </si>
  <si>
    <t>U</t>
  </si>
  <si>
    <t>Te</t>
  </si>
  <si>
    <t>obl</t>
  </si>
  <si>
    <t>мин</t>
  </si>
  <si>
    <t>макс</t>
  </si>
  <si>
    <t>медиан</t>
  </si>
  <si>
    <t>обособления</t>
  </si>
  <si>
    <t>вмещ мас</t>
  </si>
  <si>
    <t>Гематит-карбонатные обослобления</t>
  </si>
  <si>
    <t>Гематит-карбонатная вмещающая масса</t>
  </si>
  <si>
    <t>(Ca+Mg+Mn)CO3+Fe2O3=100%</t>
  </si>
  <si>
    <t>Проба Юб-12-108</t>
  </si>
  <si>
    <t>Стандарты GSD, MASS, MASC</t>
  </si>
  <si>
    <t>26028b</t>
  </si>
  <si>
    <t>Cr2O3</t>
  </si>
  <si>
    <t>Хромит</t>
  </si>
  <si>
    <t>26028e</t>
  </si>
  <si>
    <t>26028c</t>
  </si>
  <si>
    <t>Хлорит</t>
  </si>
  <si>
    <t>26029b</t>
  </si>
  <si>
    <t>26029e</t>
  </si>
  <si>
    <t>26029f</t>
  </si>
  <si>
    <t>26029h</t>
  </si>
  <si>
    <t>26029i</t>
  </si>
  <si>
    <t>26030a</t>
  </si>
  <si>
    <t>26030b</t>
  </si>
  <si>
    <t>26030c</t>
  </si>
  <si>
    <t>26030d</t>
  </si>
  <si>
    <t>26030e</t>
  </si>
  <si>
    <t>26030f</t>
  </si>
  <si>
    <t>Алтаит</t>
  </si>
  <si>
    <t>Гессит</t>
  </si>
  <si>
    <t>Галенит</t>
  </si>
  <si>
    <t>Теллуровисмутит</t>
  </si>
  <si>
    <t>Галенит-клаусталит</t>
  </si>
  <si>
    <t>Теллуровисмутит-раклиджит</t>
  </si>
  <si>
    <t>Теннантит</t>
  </si>
  <si>
    <t xml:space="preserve">Ag </t>
  </si>
  <si>
    <t>S</t>
  </si>
  <si>
    <t>Se</t>
  </si>
  <si>
    <t>24578b</t>
  </si>
  <si>
    <t>24578c</t>
  </si>
  <si>
    <t>F</t>
  </si>
  <si>
    <t>P2O5</t>
  </si>
  <si>
    <t>SO3</t>
  </si>
  <si>
    <t>24578e</t>
  </si>
  <si>
    <t>24460a</t>
  </si>
  <si>
    <t>24460b</t>
  </si>
  <si>
    <t>24460c</t>
  </si>
  <si>
    <t>24460d</t>
  </si>
  <si>
    <t>24460e</t>
  </si>
  <si>
    <t>24460f</t>
  </si>
  <si>
    <t>24460g</t>
  </si>
  <si>
    <t>24460h</t>
  </si>
  <si>
    <t>24460m</t>
  </si>
  <si>
    <t>24460l</t>
  </si>
  <si>
    <t>24579a</t>
  </si>
  <si>
    <t>24579b</t>
  </si>
  <si>
    <t>24579c</t>
  </si>
  <si>
    <t>24461b</t>
  </si>
  <si>
    <t>24461c</t>
  </si>
  <si>
    <t>24461d</t>
  </si>
  <si>
    <t>24462e</t>
  </si>
  <si>
    <t>24462a</t>
  </si>
  <si>
    <t>24462b</t>
  </si>
  <si>
    <t>Доломит</t>
  </si>
  <si>
    <t>Кальцит</t>
  </si>
  <si>
    <t>Апатит</t>
  </si>
  <si>
    <t>Анализы выполнены на электронных микроскопах VEGA3 Tescan (аналитик М.А. Рассомахин) и  РЭММА-202М (аналитик В.А. Котляров)</t>
  </si>
  <si>
    <t xml:space="preserve">Анализы выполнены на масс-спектрометре Agilent 7700x, оборудованным приставкой для лазерной абляции New Wave Research UP-213 (аналитик Д.А. Артемьев).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</si>
</sst>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tabSelected="1" workbookViewId="0">
      <selection activeCell="K20" sqref="K20"/>
    </sheetView>
  </sheetViews>
  <sheetFormatPr defaultRowHeight="14.25" x14ac:dyDescent="0.45"/>
  <cols>
    <col min="1" max="1" width="25.86328125" customWidth="1"/>
  </cols>
  <sheetData>
    <row r="1" spans="1:22" x14ac:dyDescent="0.45">
      <c r="A1" s="8"/>
      <c r="C1" s="8"/>
      <c r="D1" s="8"/>
      <c r="E1" s="8"/>
      <c r="F1" s="8"/>
      <c r="G1" s="8"/>
      <c r="H1" s="8"/>
      <c r="I1" s="8"/>
      <c r="J1" s="8"/>
      <c r="K1" s="8"/>
    </row>
    <row r="2" spans="1:22" x14ac:dyDescent="0.45">
      <c r="A2" s="8"/>
      <c r="B2" s="37" t="s">
        <v>122</v>
      </c>
      <c r="C2" s="8"/>
      <c r="D2" s="8"/>
      <c r="E2" s="8"/>
      <c r="F2" s="8"/>
      <c r="G2" s="8"/>
      <c r="H2" s="8"/>
      <c r="I2" s="8"/>
      <c r="J2" s="8"/>
      <c r="K2" s="8"/>
      <c r="L2" s="10"/>
      <c r="M2" s="10"/>
      <c r="N2" s="10"/>
      <c r="O2" s="1"/>
      <c r="P2" s="1"/>
      <c r="Q2" s="1"/>
      <c r="R2" s="1"/>
      <c r="S2" s="1"/>
      <c r="T2" s="1"/>
      <c r="U2" s="1"/>
      <c r="V2" s="1"/>
    </row>
    <row r="3" spans="1:22" x14ac:dyDescent="0.45">
      <c r="K3" s="8"/>
      <c r="L3" s="11"/>
      <c r="M3" s="11"/>
      <c r="N3" s="11"/>
      <c r="O3" s="3"/>
      <c r="P3" s="3"/>
      <c r="Q3" s="3"/>
      <c r="R3" s="3"/>
      <c r="S3" s="3"/>
      <c r="T3" s="3"/>
      <c r="U3" s="3"/>
      <c r="V3" s="1"/>
    </row>
    <row r="4" spans="1:22" x14ac:dyDescent="0.45">
      <c r="K4" s="8"/>
      <c r="L4" s="11"/>
      <c r="M4" s="11"/>
      <c r="N4" s="11"/>
      <c r="O4" s="3"/>
      <c r="P4" s="3"/>
      <c r="Q4" s="3"/>
      <c r="R4" s="3"/>
      <c r="S4" s="3"/>
      <c r="T4" s="3"/>
      <c r="U4" s="3"/>
      <c r="V4" s="1"/>
    </row>
    <row r="5" spans="1:22" x14ac:dyDescent="0.45">
      <c r="K5" s="7"/>
      <c r="L5" s="10"/>
      <c r="M5" s="10"/>
      <c r="N5" s="10"/>
      <c r="O5" s="1"/>
      <c r="P5" s="1"/>
      <c r="Q5" s="1"/>
      <c r="R5" s="1"/>
      <c r="S5" s="1"/>
      <c r="T5" s="1"/>
      <c r="U5" s="1"/>
      <c r="V5" s="1"/>
    </row>
    <row r="6" spans="1:22" x14ac:dyDescent="0.45">
      <c r="A6" s="8"/>
      <c r="B6" s="33" t="s">
        <v>1</v>
      </c>
      <c r="C6" s="34" t="s">
        <v>9</v>
      </c>
      <c r="D6" s="34" t="s">
        <v>2</v>
      </c>
      <c r="E6" s="34" t="s">
        <v>3</v>
      </c>
      <c r="F6" s="34" t="s">
        <v>4</v>
      </c>
      <c r="G6" s="34" t="s">
        <v>8</v>
      </c>
      <c r="H6" s="34" t="s">
        <v>6</v>
      </c>
      <c r="I6" s="33" t="s">
        <v>7</v>
      </c>
      <c r="K6" s="7"/>
      <c r="L6" s="10"/>
      <c r="M6" s="10"/>
      <c r="N6" s="10"/>
      <c r="O6" s="1"/>
      <c r="P6" s="1"/>
      <c r="Q6" s="1"/>
      <c r="R6" s="1"/>
      <c r="S6" s="1"/>
      <c r="T6" s="1"/>
      <c r="U6" s="1"/>
      <c r="V6" s="1"/>
    </row>
    <row r="7" spans="1:22" x14ac:dyDescent="0.45">
      <c r="A7" s="12" t="s">
        <v>72</v>
      </c>
      <c r="B7" s="6" t="s">
        <v>0</v>
      </c>
      <c r="C7" s="6">
        <v>13</v>
      </c>
      <c r="D7" s="6">
        <v>31.1</v>
      </c>
      <c r="E7" s="6">
        <v>18.41</v>
      </c>
      <c r="F7" s="6">
        <v>31.18</v>
      </c>
      <c r="G7" s="6">
        <v>0.22</v>
      </c>
      <c r="H7" s="6">
        <v>5.63</v>
      </c>
      <c r="I7" s="6">
        <v>99.53</v>
      </c>
      <c r="K7" s="4"/>
      <c r="L7" s="4"/>
      <c r="M7" s="4"/>
      <c r="N7" s="4"/>
    </row>
    <row r="8" spans="1:22" x14ac:dyDescent="0.45">
      <c r="A8" s="12"/>
      <c r="B8" s="5"/>
      <c r="C8" s="5"/>
      <c r="D8" s="5"/>
      <c r="E8" s="5"/>
      <c r="F8" s="5"/>
      <c r="G8" s="5"/>
      <c r="H8" s="5"/>
      <c r="I8" s="7"/>
      <c r="J8" s="7"/>
      <c r="K8" s="4"/>
      <c r="L8" s="4"/>
      <c r="M8" s="4"/>
      <c r="N8" s="4"/>
    </row>
    <row r="9" spans="1:22" x14ac:dyDescent="0.45">
      <c r="A9" s="12"/>
      <c r="B9" s="5"/>
      <c r="C9" s="5"/>
      <c r="D9" s="5"/>
      <c r="E9" s="5"/>
      <c r="F9" s="5"/>
      <c r="G9" s="5"/>
      <c r="H9" s="5"/>
      <c r="I9" s="7"/>
      <c r="J9" s="4"/>
      <c r="K9" s="7"/>
      <c r="L9" s="10"/>
      <c r="M9" s="10"/>
      <c r="N9" s="10"/>
      <c r="O9" s="1"/>
    </row>
    <row r="10" spans="1:22" x14ac:dyDescent="0.45">
      <c r="A10" s="4"/>
      <c r="B10" s="4"/>
      <c r="C10" s="4"/>
      <c r="D10" s="4"/>
      <c r="E10" s="4"/>
      <c r="F10" s="4"/>
      <c r="G10" s="4"/>
      <c r="H10" s="4"/>
      <c r="I10" s="8"/>
      <c r="J10" s="7"/>
      <c r="K10" s="7"/>
      <c r="L10" s="10"/>
      <c r="M10" s="10"/>
      <c r="N10" s="10"/>
      <c r="O10" s="1"/>
    </row>
    <row r="11" spans="1:22" x14ac:dyDescent="0.45">
      <c r="A11" s="12"/>
      <c r="B11" s="34" t="s">
        <v>1</v>
      </c>
      <c r="C11" s="34" t="s">
        <v>2</v>
      </c>
      <c r="D11" s="34" t="s">
        <v>3</v>
      </c>
      <c r="E11" s="34" t="s">
        <v>68</v>
      </c>
      <c r="F11" s="34" t="s">
        <v>8</v>
      </c>
      <c r="G11" s="34" t="s">
        <v>6</v>
      </c>
      <c r="H11" s="34" t="s">
        <v>7</v>
      </c>
      <c r="I11" s="8"/>
      <c r="J11" s="7"/>
      <c r="K11" s="7"/>
      <c r="L11" s="10"/>
      <c r="M11" s="10"/>
      <c r="N11" s="10"/>
      <c r="O11" s="1"/>
    </row>
    <row r="12" spans="1:22" x14ac:dyDescent="0.45">
      <c r="A12" s="12" t="s">
        <v>69</v>
      </c>
      <c r="B12" s="6" t="s">
        <v>67</v>
      </c>
      <c r="C12" s="6">
        <v>10.49</v>
      </c>
      <c r="D12" s="6">
        <v>6.97</v>
      </c>
      <c r="E12" s="6">
        <v>57.57</v>
      </c>
      <c r="F12" s="6">
        <v>0.33</v>
      </c>
      <c r="G12" s="6">
        <v>23.77</v>
      </c>
      <c r="H12" s="6">
        <v>99.13</v>
      </c>
      <c r="I12" s="8"/>
      <c r="J12" s="7"/>
      <c r="K12" s="7"/>
      <c r="L12" s="10"/>
      <c r="M12" s="10"/>
      <c r="N12" s="10"/>
      <c r="O12" s="1"/>
    </row>
    <row r="13" spans="1:22" x14ac:dyDescent="0.45">
      <c r="A13" s="4"/>
      <c r="B13" s="4"/>
      <c r="C13" s="4"/>
      <c r="D13" s="4"/>
      <c r="E13" s="4"/>
      <c r="F13" s="4"/>
      <c r="G13" s="7"/>
      <c r="H13" s="7"/>
      <c r="I13" s="7"/>
      <c r="J13" s="7"/>
      <c r="K13" s="7"/>
      <c r="L13" s="10"/>
      <c r="M13" s="10"/>
      <c r="N13" s="10"/>
      <c r="O13" s="1"/>
    </row>
    <row r="14" spans="1:22" x14ac:dyDescent="0.45">
      <c r="A14" s="12"/>
      <c r="B14" s="34" t="s">
        <v>1</v>
      </c>
      <c r="C14" s="35" t="s">
        <v>30</v>
      </c>
      <c r="D14" s="35" t="s">
        <v>55</v>
      </c>
      <c r="E14" s="35" t="s">
        <v>51</v>
      </c>
      <c r="F14" s="33" t="s">
        <v>7</v>
      </c>
      <c r="G14" s="7"/>
      <c r="H14" s="7"/>
      <c r="I14" s="7"/>
      <c r="J14" s="7"/>
      <c r="K14" s="7"/>
      <c r="L14" s="10"/>
      <c r="M14" s="10"/>
      <c r="N14" s="10"/>
      <c r="O14" s="1"/>
    </row>
    <row r="15" spans="1:22" x14ac:dyDescent="0.45">
      <c r="A15" s="12" t="s">
        <v>84</v>
      </c>
      <c r="B15" s="8" t="s">
        <v>70</v>
      </c>
      <c r="C15" s="8">
        <v>1.05</v>
      </c>
      <c r="D15" s="8">
        <v>38.06</v>
      </c>
      <c r="E15" s="8">
        <v>60.01</v>
      </c>
      <c r="F15" s="8">
        <v>99.12</v>
      </c>
      <c r="G15" s="7"/>
      <c r="H15" s="7"/>
      <c r="I15" s="7"/>
      <c r="J15" s="7"/>
      <c r="K15" s="7"/>
      <c r="L15" s="10"/>
      <c r="M15" s="10"/>
      <c r="N15" s="10"/>
      <c r="O15" s="1"/>
    </row>
    <row r="16" spans="1:22" x14ac:dyDescent="0.45">
      <c r="A16" s="12" t="s">
        <v>84</v>
      </c>
      <c r="B16" s="8" t="s">
        <v>78</v>
      </c>
      <c r="C16" s="8">
        <v>0</v>
      </c>
      <c r="D16" s="8">
        <v>37.83</v>
      </c>
      <c r="E16" s="8">
        <v>61.68</v>
      </c>
      <c r="F16" s="8">
        <v>99.51</v>
      </c>
      <c r="G16" s="7"/>
      <c r="H16" s="7"/>
      <c r="I16" s="7"/>
      <c r="J16" s="7"/>
      <c r="K16" s="7"/>
      <c r="L16" s="10"/>
      <c r="M16" s="10"/>
      <c r="N16" s="10"/>
      <c r="O16" s="1"/>
    </row>
    <row r="17" spans="1:15" x14ac:dyDescent="0.45">
      <c r="A17" s="12" t="s">
        <v>84</v>
      </c>
      <c r="B17" s="6" t="s">
        <v>76</v>
      </c>
      <c r="C17" s="6">
        <v>1.46</v>
      </c>
      <c r="D17" s="6">
        <v>38.04</v>
      </c>
      <c r="E17" s="6">
        <v>60.25</v>
      </c>
      <c r="F17" s="6">
        <v>99.75</v>
      </c>
      <c r="G17" s="4"/>
      <c r="H17" s="4"/>
      <c r="I17" s="4"/>
      <c r="J17" s="4"/>
      <c r="K17" s="4"/>
      <c r="L17" s="4"/>
      <c r="M17" s="5"/>
      <c r="N17" s="10"/>
      <c r="O17" s="1"/>
    </row>
    <row r="18" spans="1:15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10"/>
      <c r="O18" s="1"/>
    </row>
    <row r="19" spans="1:15" x14ac:dyDescent="0.45">
      <c r="A19" s="12"/>
      <c r="B19" s="34" t="s">
        <v>1</v>
      </c>
      <c r="C19" s="35" t="s">
        <v>91</v>
      </c>
      <c r="D19" s="35" t="s">
        <v>55</v>
      </c>
      <c r="E19" s="33" t="s">
        <v>7</v>
      </c>
      <c r="F19" s="4"/>
      <c r="G19" s="4"/>
      <c r="H19" s="4"/>
      <c r="I19" s="4"/>
      <c r="J19" s="4"/>
      <c r="K19" s="4"/>
      <c r="L19" s="4"/>
      <c r="M19" s="10"/>
      <c r="N19" s="10"/>
      <c r="O19" s="1"/>
    </row>
    <row r="20" spans="1:15" x14ac:dyDescent="0.45">
      <c r="A20" s="12" t="s">
        <v>85</v>
      </c>
      <c r="B20" s="9" t="s">
        <v>71</v>
      </c>
      <c r="C20" s="9">
        <v>62.06</v>
      </c>
      <c r="D20" s="9">
        <v>37.14</v>
      </c>
      <c r="E20" s="9">
        <v>99.2</v>
      </c>
      <c r="F20" s="4"/>
      <c r="G20" s="4"/>
      <c r="H20" s="4"/>
      <c r="I20" s="4"/>
      <c r="J20" s="4"/>
      <c r="K20" s="4"/>
      <c r="L20" s="4"/>
      <c r="M20" s="10"/>
      <c r="N20" s="10"/>
      <c r="O20" s="1"/>
    </row>
    <row r="21" spans="1:15" x14ac:dyDescent="0.45">
      <c r="A21" s="12"/>
      <c r="B21" s="6"/>
      <c r="C21" s="6"/>
      <c r="D21" s="6"/>
      <c r="E21" s="6"/>
      <c r="F21" s="5"/>
      <c r="G21" s="4"/>
      <c r="H21" s="4"/>
      <c r="I21" s="4"/>
      <c r="J21" s="4"/>
      <c r="K21" s="4"/>
      <c r="L21" s="4"/>
      <c r="M21" s="10"/>
      <c r="N21" s="10"/>
      <c r="O21" s="1"/>
    </row>
    <row r="22" spans="1:15" x14ac:dyDescent="0.45">
      <c r="A22" s="12"/>
      <c r="B22" s="23" t="s">
        <v>1</v>
      </c>
      <c r="C22" s="23" t="s">
        <v>55</v>
      </c>
      <c r="D22" s="34" t="s">
        <v>51</v>
      </c>
      <c r="E22" s="23" t="s">
        <v>52</v>
      </c>
      <c r="F22" s="36" t="s">
        <v>7</v>
      </c>
      <c r="G22" s="4"/>
      <c r="H22" s="4"/>
      <c r="I22" s="4"/>
      <c r="J22" s="4"/>
      <c r="K22" s="4"/>
      <c r="L22" s="4"/>
      <c r="M22" s="4"/>
      <c r="N22" s="4"/>
    </row>
    <row r="23" spans="1:15" x14ac:dyDescent="0.45">
      <c r="A23" s="12" t="s">
        <v>87</v>
      </c>
      <c r="B23" s="8" t="s">
        <v>74</v>
      </c>
      <c r="C23" s="8">
        <v>47.66</v>
      </c>
      <c r="D23" s="4"/>
      <c r="E23" s="8">
        <v>52.34</v>
      </c>
      <c r="F23" s="8">
        <v>100</v>
      </c>
      <c r="G23" s="4"/>
      <c r="H23" s="4"/>
      <c r="I23" s="4"/>
      <c r="J23" s="4"/>
      <c r="K23" s="4"/>
      <c r="L23" s="4"/>
      <c r="M23" s="4"/>
      <c r="N23" s="4"/>
    </row>
    <row r="24" spans="1:15" x14ac:dyDescent="0.45">
      <c r="A24" s="12" t="s">
        <v>87</v>
      </c>
      <c r="B24" s="8" t="s">
        <v>75</v>
      </c>
      <c r="C24" s="8">
        <v>47.39</v>
      </c>
      <c r="D24" s="4"/>
      <c r="E24" s="8">
        <v>52.61</v>
      </c>
      <c r="F24" s="8">
        <v>100</v>
      </c>
      <c r="G24" s="4"/>
      <c r="H24" s="4"/>
      <c r="I24" s="4"/>
      <c r="J24" s="4"/>
      <c r="K24" s="4"/>
      <c r="L24" s="4"/>
      <c r="M24" s="4"/>
      <c r="N24" s="4"/>
    </row>
    <row r="25" spans="1:15" x14ac:dyDescent="0.45">
      <c r="A25" s="12" t="s">
        <v>89</v>
      </c>
      <c r="B25" s="6" t="s">
        <v>77</v>
      </c>
      <c r="C25" s="6">
        <v>47.23</v>
      </c>
      <c r="D25" s="6">
        <v>8.36</v>
      </c>
      <c r="E25" s="6">
        <v>43.5</v>
      </c>
      <c r="F25" s="6">
        <v>99.09</v>
      </c>
      <c r="G25" s="8"/>
      <c r="H25" s="4"/>
      <c r="I25" s="4"/>
      <c r="J25" s="4"/>
      <c r="K25" s="4"/>
      <c r="L25" s="4"/>
      <c r="M25" s="4"/>
      <c r="N25" s="4"/>
    </row>
    <row r="26" spans="1:15" x14ac:dyDescent="0.45">
      <c r="A26" s="12"/>
      <c r="B26" s="8"/>
      <c r="C26" s="8"/>
      <c r="D26" s="8"/>
      <c r="E26" s="8"/>
      <c r="F26" s="8"/>
      <c r="G26" s="8"/>
      <c r="H26" s="4"/>
      <c r="I26" s="4"/>
      <c r="J26" s="4"/>
      <c r="K26" s="4"/>
      <c r="L26" s="4"/>
      <c r="M26" s="4"/>
      <c r="N26" s="4"/>
    </row>
    <row r="27" spans="1:15" x14ac:dyDescent="0.45">
      <c r="A27" s="12"/>
      <c r="B27" s="34" t="s">
        <v>1</v>
      </c>
      <c r="C27" s="35" t="s">
        <v>92</v>
      </c>
      <c r="D27" s="35" t="s">
        <v>93</v>
      </c>
      <c r="E27" s="34" t="s">
        <v>55</v>
      </c>
      <c r="F27" s="35" t="s">
        <v>51</v>
      </c>
      <c r="G27" s="33" t="s">
        <v>7</v>
      </c>
      <c r="H27" s="4"/>
      <c r="I27" s="4"/>
      <c r="J27" s="4"/>
      <c r="K27" s="4"/>
      <c r="L27" s="4"/>
      <c r="M27" s="4"/>
      <c r="N27" s="4"/>
    </row>
    <row r="28" spans="1:15" x14ac:dyDescent="0.45">
      <c r="A28" s="12" t="s">
        <v>86</v>
      </c>
      <c r="B28" s="9" t="s">
        <v>79</v>
      </c>
      <c r="C28" s="9">
        <v>11.31</v>
      </c>
      <c r="D28" s="9">
        <v>2.88</v>
      </c>
      <c r="E28" s="8">
        <v>0</v>
      </c>
      <c r="F28" s="9">
        <v>85.12</v>
      </c>
      <c r="G28" s="9">
        <v>99.32</v>
      </c>
      <c r="H28" s="4"/>
      <c r="I28" s="4"/>
      <c r="J28" s="4"/>
      <c r="K28" s="4"/>
      <c r="L28" s="4"/>
      <c r="M28" s="4"/>
      <c r="N28" s="4"/>
    </row>
    <row r="29" spans="1:15" x14ac:dyDescent="0.45">
      <c r="A29" s="12" t="s">
        <v>86</v>
      </c>
      <c r="B29" s="8" t="s">
        <v>80</v>
      </c>
      <c r="C29" s="8">
        <v>11.1</v>
      </c>
      <c r="D29" s="8">
        <v>3.02</v>
      </c>
      <c r="E29" s="19">
        <v>0</v>
      </c>
      <c r="F29" s="8">
        <v>85.01</v>
      </c>
      <c r="G29" s="8">
        <v>99.13</v>
      </c>
      <c r="H29" s="4"/>
      <c r="I29" s="4"/>
      <c r="J29" s="4"/>
      <c r="K29" s="4"/>
      <c r="L29" s="4"/>
      <c r="M29" s="4"/>
      <c r="N29" s="4"/>
    </row>
    <row r="30" spans="1:15" x14ac:dyDescent="0.45">
      <c r="A30" s="12" t="s">
        <v>88</v>
      </c>
      <c r="B30" s="6" t="s">
        <v>73</v>
      </c>
      <c r="C30" s="6">
        <v>8.59</v>
      </c>
      <c r="D30" s="6">
        <v>7.04</v>
      </c>
      <c r="E30" s="6">
        <v>1.36</v>
      </c>
      <c r="F30" s="6">
        <v>83.02</v>
      </c>
      <c r="G30" s="6">
        <v>100</v>
      </c>
      <c r="H30" s="4"/>
      <c r="I30" s="4"/>
      <c r="J30" s="4"/>
      <c r="K30" s="4"/>
      <c r="L30" s="4"/>
      <c r="M30" s="4"/>
      <c r="N30" s="4"/>
    </row>
    <row r="31" spans="1:15" x14ac:dyDescent="0.45">
      <c r="A31" s="12"/>
      <c r="B31" s="8"/>
      <c r="C31" s="8"/>
      <c r="D31" s="8"/>
      <c r="E31" s="8"/>
      <c r="F31" s="8"/>
      <c r="G31" s="8"/>
      <c r="H31" s="8"/>
      <c r="I31" s="8"/>
      <c r="J31" s="8"/>
      <c r="K31" s="8"/>
      <c r="L31" s="4"/>
      <c r="M31" s="4"/>
      <c r="N31" s="4"/>
    </row>
    <row r="32" spans="1:15" x14ac:dyDescent="0.45">
      <c r="A32" s="12"/>
      <c r="B32" s="34" t="s">
        <v>1</v>
      </c>
      <c r="C32" s="34" t="s">
        <v>92</v>
      </c>
      <c r="D32" s="34" t="s">
        <v>20</v>
      </c>
      <c r="E32" s="34" t="s">
        <v>23</v>
      </c>
      <c r="F32" s="34" t="s">
        <v>24</v>
      </c>
      <c r="G32" s="34" t="s">
        <v>25</v>
      </c>
      <c r="H32" s="34" t="s">
        <v>32</v>
      </c>
      <c r="I32" s="33" t="s">
        <v>7</v>
      </c>
      <c r="J32" s="7"/>
      <c r="K32" s="7"/>
      <c r="L32" s="10"/>
      <c r="M32" s="4"/>
      <c r="N32" s="4"/>
    </row>
    <row r="33" spans="1:14" x14ac:dyDescent="0.45">
      <c r="A33" s="12" t="s">
        <v>90</v>
      </c>
      <c r="B33" s="6" t="s">
        <v>81</v>
      </c>
      <c r="C33" s="6">
        <v>27.98</v>
      </c>
      <c r="D33" s="6">
        <v>2.3199999999999998</v>
      </c>
      <c r="E33" s="6">
        <v>43.03</v>
      </c>
      <c r="F33" s="6">
        <v>5.13</v>
      </c>
      <c r="G33" s="6">
        <v>19.3</v>
      </c>
      <c r="H33" s="6">
        <v>1.44</v>
      </c>
      <c r="I33" s="6">
        <v>99.2</v>
      </c>
      <c r="J33" s="7"/>
      <c r="K33" s="7"/>
      <c r="L33" s="10"/>
      <c r="M33" s="4"/>
      <c r="N33" s="4"/>
    </row>
    <row r="34" spans="1:14" x14ac:dyDescent="0.45">
      <c r="A34" s="12" t="s">
        <v>90</v>
      </c>
      <c r="B34" s="6" t="s">
        <v>82</v>
      </c>
      <c r="C34" s="6">
        <v>28.23</v>
      </c>
      <c r="D34" s="6">
        <v>1.99</v>
      </c>
      <c r="E34" s="6">
        <v>43.92</v>
      </c>
      <c r="F34" s="6">
        <v>5.03</v>
      </c>
      <c r="G34" s="6">
        <v>18.75</v>
      </c>
      <c r="H34" s="6">
        <v>1.67</v>
      </c>
      <c r="I34" s="6">
        <v>99.59</v>
      </c>
      <c r="J34" s="7"/>
      <c r="K34" s="7"/>
      <c r="L34" s="10"/>
      <c r="M34" s="4"/>
      <c r="N34" s="4"/>
    </row>
    <row r="35" spans="1:14" x14ac:dyDescent="0.45">
      <c r="A35" s="12" t="s">
        <v>90</v>
      </c>
      <c r="B35" s="6" t="s">
        <v>83</v>
      </c>
      <c r="C35" s="6">
        <v>27.93</v>
      </c>
      <c r="D35" s="6">
        <v>1.52</v>
      </c>
      <c r="E35" s="6">
        <v>43.7</v>
      </c>
      <c r="F35" s="6">
        <v>5.31</v>
      </c>
      <c r="G35" s="6">
        <v>19.72</v>
      </c>
      <c r="H35" s="6">
        <v>1.03</v>
      </c>
      <c r="I35" s="6">
        <v>99.21</v>
      </c>
      <c r="J35" s="7"/>
      <c r="K35" s="7"/>
      <c r="L35" s="10"/>
      <c r="M35" s="4"/>
      <c r="N35" s="4"/>
    </row>
    <row r="36" spans="1:14" x14ac:dyDescent="0.45">
      <c r="A36" s="8"/>
      <c r="B36" s="6"/>
      <c r="C36" s="6"/>
      <c r="D36" s="6"/>
      <c r="E36" s="6"/>
      <c r="F36" s="6"/>
      <c r="G36" s="6"/>
      <c r="H36" s="6"/>
      <c r="I36" s="5"/>
      <c r="J36" s="7"/>
      <c r="K36" s="7"/>
      <c r="L36" s="10"/>
      <c r="M36" s="4"/>
      <c r="N36" s="4"/>
    </row>
    <row r="37" spans="1:14" x14ac:dyDescent="0.45">
      <c r="A37" s="8"/>
      <c r="B37" s="8"/>
      <c r="C37" s="8"/>
      <c r="D37" s="8"/>
      <c r="E37" s="8"/>
      <c r="F37" s="8"/>
      <c r="G37" s="8"/>
      <c r="H37" s="8"/>
      <c r="I37" s="8"/>
      <c r="J37" s="7"/>
      <c r="K37" s="7"/>
      <c r="L37" s="10"/>
      <c r="M37" s="4"/>
      <c r="N37" s="4"/>
    </row>
    <row r="38" spans="1:14" x14ac:dyDescent="0.45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4"/>
      <c r="N38" s="4"/>
    </row>
    <row r="39" spans="1:14" x14ac:dyDescent="0.45">
      <c r="A39" s="15"/>
      <c r="B39" s="33" t="s">
        <v>1</v>
      </c>
      <c r="C39" s="33" t="s">
        <v>2</v>
      </c>
      <c r="D39" s="33" t="s">
        <v>5</v>
      </c>
      <c r="E39" s="33" t="s">
        <v>8</v>
      </c>
      <c r="F39" s="33" t="s">
        <v>6</v>
      </c>
      <c r="G39" s="33" t="s">
        <v>7</v>
      </c>
      <c r="H39" s="10"/>
      <c r="I39" s="10"/>
      <c r="J39" s="10"/>
      <c r="K39" s="10"/>
      <c r="L39" s="10"/>
      <c r="M39" s="4"/>
      <c r="N39" s="4"/>
    </row>
    <row r="40" spans="1:14" x14ac:dyDescent="0.45">
      <c r="A40" s="18" t="s">
        <v>120</v>
      </c>
      <c r="B40" s="5" t="s">
        <v>95</v>
      </c>
      <c r="C40" s="5">
        <v>0.27</v>
      </c>
      <c r="D40" s="5">
        <v>53.58</v>
      </c>
      <c r="E40" s="5">
        <v>1.35</v>
      </c>
      <c r="F40" s="6">
        <v>0</v>
      </c>
      <c r="G40" s="5">
        <v>55.21</v>
      </c>
      <c r="H40" s="4"/>
      <c r="I40" s="10"/>
      <c r="J40" s="4"/>
      <c r="K40" s="4"/>
      <c r="L40" s="4"/>
      <c r="M40" s="4"/>
      <c r="N40" s="4"/>
    </row>
    <row r="41" spans="1:14" x14ac:dyDescent="0.45">
      <c r="A41" s="18" t="s">
        <v>120</v>
      </c>
      <c r="B41" s="5" t="s">
        <v>100</v>
      </c>
      <c r="C41" s="5">
        <v>1.3</v>
      </c>
      <c r="D41" s="5">
        <v>53.88</v>
      </c>
      <c r="E41" s="5">
        <v>0.3</v>
      </c>
      <c r="F41" s="14">
        <v>0</v>
      </c>
      <c r="G41" s="5">
        <v>55.48</v>
      </c>
      <c r="H41" s="4"/>
      <c r="I41" s="10"/>
      <c r="J41" s="4"/>
      <c r="K41" s="4"/>
      <c r="L41" s="4"/>
      <c r="M41" s="4"/>
      <c r="N41" s="4"/>
    </row>
    <row r="42" spans="1:14" x14ac:dyDescent="0.45">
      <c r="A42" s="18" t="s">
        <v>120</v>
      </c>
      <c r="B42" s="5" t="s">
        <v>101</v>
      </c>
      <c r="C42" s="6">
        <v>0</v>
      </c>
      <c r="D42" s="5">
        <v>56.3</v>
      </c>
      <c r="E42" s="5">
        <v>0.26</v>
      </c>
      <c r="F42" s="8">
        <v>0</v>
      </c>
      <c r="G42" s="5">
        <v>56.56</v>
      </c>
      <c r="H42" s="4"/>
      <c r="I42" s="10"/>
      <c r="J42" s="4"/>
      <c r="K42" s="4"/>
      <c r="L42" s="4"/>
      <c r="M42" s="4"/>
      <c r="N42" s="4"/>
    </row>
    <row r="43" spans="1:14" x14ac:dyDescent="0.45">
      <c r="A43" s="18" t="s">
        <v>120</v>
      </c>
      <c r="B43" s="5" t="s">
        <v>103</v>
      </c>
      <c r="C43" s="5">
        <v>0.51</v>
      </c>
      <c r="D43" s="5">
        <v>56.15</v>
      </c>
      <c r="E43" s="5">
        <v>0.43</v>
      </c>
      <c r="F43" s="14">
        <v>0</v>
      </c>
      <c r="G43" s="5">
        <v>57.1</v>
      </c>
      <c r="H43" s="4"/>
      <c r="I43" s="4"/>
      <c r="J43" s="4"/>
      <c r="K43" s="4"/>
      <c r="L43" s="4"/>
      <c r="M43" s="4"/>
      <c r="N43" s="4"/>
    </row>
    <row r="44" spans="1:14" x14ac:dyDescent="0.45">
      <c r="A44" s="18" t="s">
        <v>120</v>
      </c>
      <c r="B44" s="5" t="s">
        <v>105</v>
      </c>
      <c r="C44" s="6">
        <v>0</v>
      </c>
      <c r="D44" s="5">
        <v>56.63</v>
      </c>
      <c r="E44" s="5">
        <v>0.57999999999999996</v>
      </c>
      <c r="F44" s="14">
        <v>0</v>
      </c>
      <c r="G44" s="5">
        <v>57.21</v>
      </c>
      <c r="H44" s="4"/>
      <c r="I44" s="4"/>
      <c r="J44" s="4"/>
      <c r="K44" s="4"/>
      <c r="L44" s="4"/>
      <c r="M44" s="4"/>
      <c r="N44" s="4"/>
    </row>
    <row r="45" spans="1:14" x14ac:dyDescent="0.45">
      <c r="A45" s="18" t="s">
        <v>120</v>
      </c>
      <c r="B45" s="5" t="s">
        <v>107</v>
      </c>
      <c r="C45" s="6">
        <v>0</v>
      </c>
      <c r="D45" s="5">
        <v>57.67</v>
      </c>
      <c r="E45" s="5">
        <v>0.17</v>
      </c>
      <c r="F45" s="14">
        <v>0</v>
      </c>
      <c r="G45" s="5">
        <v>57.84</v>
      </c>
      <c r="H45" s="10"/>
      <c r="I45" s="10"/>
      <c r="J45" s="4"/>
      <c r="K45" s="4"/>
      <c r="L45" s="4"/>
      <c r="M45" s="4"/>
      <c r="N45" s="4"/>
    </row>
    <row r="46" spans="1:14" x14ac:dyDescent="0.45">
      <c r="A46" s="18" t="s">
        <v>120</v>
      </c>
      <c r="B46" s="5" t="s">
        <v>108</v>
      </c>
      <c r="C46" s="5">
        <v>0.56999999999999995</v>
      </c>
      <c r="D46" s="5">
        <v>57</v>
      </c>
      <c r="E46" s="5">
        <v>0.48</v>
      </c>
      <c r="F46" s="5">
        <v>0.15</v>
      </c>
      <c r="G46" s="5">
        <v>58.2</v>
      </c>
      <c r="H46" s="5"/>
      <c r="I46" s="10"/>
      <c r="J46" s="4"/>
      <c r="K46" s="4"/>
      <c r="L46" s="4"/>
      <c r="M46" s="4"/>
      <c r="N46" s="4"/>
    </row>
    <row r="47" spans="1:14" x14ac:dyDescent="0.45">
      <c r="A47" s="18" t="s">
        <v>120</v>
      </c>
      <c r="B47" s="5" t="s">
        <v>109</v>
      </c>
      <c r="C47" s="5">
        <v>0.45</v>
      </c>
      <c r="D47" s="5">
        <v>55.96</v>
      </c>
      <c r="E47" s="5">
        <v>0.56000000000000005</v>
      </c>
      <c r="F47" s="5">
        <v>0.83</v>
      </c>
      <c r="G47" s="5">
        <v>57.78</v>
      </c>
      <c r="H47" s="4"/>
      <c r="I47" s="10"/>
      <c r="J47" s="4"/>
      <c r="K47" s="4"/>
      <c r="L47" s="4"/>
      <c r="M47" s="4"/>
      <c r="N47" s="4"/>
    </row>
    <row r="48" spans="1:14" x14ac:dyDescent="0.45">
      <c r="A48" s="18" t="s">
        <v>120</v>
      </c>
      <c r="B48" s="5" t="s">
        <v>110</v>
      </c>
      <c r="C48" s="5">
        <v>1.1299999999999999</v>
      </c>
      <c r="D48" s="5">
        <v>54.16</v>
      </c>
      <c r="E48" s="5">
        <v>0.3</v>
      </c>
      <c r="F48" s="6">
        <v>0</v>
      </c>
      <c r="G48" s="5">
        <v>55.59</v>
      </c>
      <c r="H48" s="10"/>
      <c r="I48" s="10"/>
      <c r="J48" s="4"/>
      <c r="K48" s="4"/>
      <c r="L48" s="4"/>
      <c r="M48" s="4"/>
      <c r="N48" s="4"/>
    </row>
    <row r="49" spans="1:25" x14ac:dyDescent="0.45">
      <c r="A49" s="18" t="s">
        <v>120</v>
      </c>
      <c r="B49" s="5" t="s">
        <v>113</v>
      </c>
      <c r="C49" s="5">
        <v>0.6</v>
      </c>
      <c r="D49" s="5">
        <v>54.66</v>
      </c>
      <c r="E49" s="5">
        <v>0.39</v>
      </c>
      <c r="F49" s="6">
        <v>0</v>
      </c>
      <c r="G49" s="5">
        <v>55.65</v>
      </c>
      <c r="H49" s="10"/>
      <c r="I49" s="10"/>
      <c r="J49" s="4"/>
      <c r="K49" s="4"/>
      <c r="L49" s="4"/>
      <c r="M49" s="4"/>
      <c r="N49" s="4"/>
    </row>
    <row r="50" spans="1:25" x14ac:dyDescent="0.45">
      <c r="A50" s="18" t="s">
        <v>120</v>
      </c>
      <c r="B50" s="5" t="s">
        <v>116</v>
      </c>
      <c r="C50" s="6">
        <v>0</v>
      </c>
      <c r="D50" s="5">
        <v>55.1</v>
      </c>
      <c r="E50" s="5">
        <v>0.2</v>
      </c>
      <c r="F50" s="5">
        <v>0.32</v>
      </c>
      <c r="G50" s="5">
        <v>55.62</v>
      </c>
      <c r="H50" s="10"/>
      <c r="I50" s="10"/>
      <c r="J50" s="4"/>
      <c r="K50" s="4"/>
      <c r="L50" s="4"/>
      <c r="M50" s="4"/>
      <c r="N50" s="4"/>
    </row>
    <row r="51" spans="1:25" x14ac:dyDescent="0.45">
      <c r="A51" s="18" t="s">
        <v>120</v>
      </c>
      <c r="B51" s="5" t="s">
        <v>117</v>
      </c>
      <c r="C51" s="5">
        <v>0.28999999999999998</v>
      </c>
      <c r="D51" s="5">
        <v>54.39</v>
      </c>
      <c r="E51" s="5">
        <v>0.38</v>
      </c>
      <c r="F51" s="5">
        <v>0.93</v>
      </c>
      <c r="G51" s="5">
        <v>55.98</v>
      </c>
      <c r="H51" s="10"/>
      <c r="I51" s="10"/>
      <c r="J51" s="4"/>
      <c r="K51" s="4"/>
      <c r="L51" s="4"/>
      <c r="M51" s="4"/>
      <c r="N51" s="4"/>
    </row>
    <row r="52" spans="1:25" x14ac:dyDescent="0.45">
      <c r="A52" s="18" t="s">
        <v>120</v>
      </c>
      <c r="B52" s="5" t="s">
        <v>118</v>
      </c>
      <c r="C52" s="5">
        <v>0.14000000000000001</v>
      </c>
      <c r="D52" s="5">
        <v>55.18</v>
      </c>
      <c r="E52" s="5">
        <v>0.3</v>
      </c>
      <c r="F52" s="6">
        <v>0</v>
      </c>
      <c r="G52" s="5">
        <v>55.62</v>
      </c>
      <c r="H52" s="10"/>
      <c r="I52" s="10"/>
      <c r="J52" s="4"/>
      <c r="K52" s="4"/>
      <c r="L52" s="4"/>
      <c r="M52" s="4"/>
      <c r="N52" s="4"/>
      <c r="Q52" s="17"/>
      <c r="R52" s="17"/>
    </row>
    <row r="53" spans="1:25" x14ac:dyDescent="0.45">
      <c r="A53" s="10"/>
      <c r="B53" s="10"/>
      <c r="C53" s="10"/>
      <c r="D53" s="10"/>
      <c r="E53" s="10"/>
      <c r="F53" s="10"/>
      <c r="G53" s="10"/>
      <c r="H53" s="10"/>
      <c r="I53" s="10"/>
      <c r="J53" s="4"/>
      <c r="K53" s="4"/>
      <c r="L53" s="4"/>
      <c r="M53" s="4"/>
      <c r="N53" s="4"/>
      <c r="Q53" s="17"/>
      <c r="R53" s="17"/>
    </row>
    <row r="54" spans="1:25" x14ac:dyDescent="0.45">
      <c r="A54" s="17"/>
      <c r="B54" s="33" t="s">
        <v>1</v>
      </c>
      <c r="C54" s="33" t="s">
        <v>2</v>
      </c>
      <c r="D54" s="33" t="s">
        <v>5</v>
      </c>
      <c r="E54" s="33" t="s">
        <v>8</v>
      </c>
      <c r="F54" s="33" t="s">
        <v>6</v>
      </c>
      <c r="G54" s="33" t="s">
        <v>7</v>
      </c>
      <c r="H54" s="10"/>
      <c r="I54" s="10"/>
      <c r="J54" s="15"/>
      <c r="K54" s="15"/>
      <c r="L54" s="17"/>
      <c r="M54" s="4"/>
      <c r="N54" s="4"/>
      <c r="Q54" s="17"/>
      <c r="R54" s="17"/>
    </row>
    <row r="55" spans="1:25" x14ac:dyDescent="0.45">
      <c r="A55" s="12" t="s">
        <v>119</v>
      </c>
      <c r="B55" s="5" t="s">
        <v>94</v>
      </c>
      <c r="C55" s="5">
        <v>20.9</v>
      </c>
      <c r="D55" s="5">
        <v>29.91</v>
      </c>
      <c r="E55" s="5">
        <v>0.3</v>
      </c>
      <c r="F55" s="5">
        <v>1.06</v>
      </c>
      <c r="G55" s="5">
        <v>52.16</v>
      </c>
      <c r="H55" s="10"/>
      <c r="I55" s="10"/>
      <c r="J55" s="15"/>
      <c r="K55" s="16"/>
      <c r="L55" s="16"/>
      <c r="M55" s="4"/>
      <c r="N55" s="4"/>
      <c r="Q55" s="17"/>
      <c r="R55" s="17"/>
    </row>
    <row r="56" spans="1:25" x14ac:dyDescent="0.45">
      <c r="A56" s="12" t="s">
        <v>119</v>
      </c>
      <c r="B56" s="5" t="s">
        <v>102</v>
      </c>
      <c r="C56" s="5">
        <v>20.68</v>
      </c>
      <c r="D56" s="5">
        <v>32.67</v>
      </c>
      <c r="E56" s="6">
        <v>0</v>
      </c>
      <c r="F56" s="8">
        <v>0</v>
      </c>
      <c r="G56" s="5">
        <v>53.35</v>
      </c>
      <c r="H56" s="10"/>
      <c r="I56" s="10"/>
      <c r="J56" s="10"/>
      <c r="K56" s="4"/>
      <c r="L56" s="4"/>
      <c r="M56" s="4"/>
      <c r="N56" s="4"/>
      <c r="Q56" s="17"/>
      <c r="R56" s="17"/>
    </row>
    <row r="57" spans="1:25" x14ac:dyDescent="0.45">
      <c r="A57" s="12" t="s">
        <v>119</v>
      </c>
      <c r="B57" s="5" t="s">
        <v>106</v>
      </c>
      <c r="C57" s="5">
        <v>18.989999999999998</v>
      </c>
      <c r="D57" s="5">
        <v>36.92</v>
      </c>
      <c r="E57" s="6">
        <v>0</v>
      </c>
      <c r="F57" s="8">
        <v>0</v>
      </c>
      <c r="G57" s="5">
        <v>55.91</v>
      </c>
      <c r="H57" s="10"/>
      <c r="I57" s="10"/>
      <c r="J57" s="10"/>
      <c r="K57" s="10"/>
      <c r="L57" s="4"/>
      <c r="M57" s="4"/>
      <c r="N57" s="4"/>
      <c r="Q57" s="17"/>
      <c r="R57" s="17"/>
    </row>
    <row r="58" spans="1:25" x14ac:dyDescent="0.45">
      <c r="A58" s="12" t="s">
        <v>119</v>
      </c>
      <c r="B58" s="5" t="s">
        <v>111</v>
      </c>
      <c r="C58" s="5">
        <v>20.66</v>
      </c>
      <c r="D58" s="5">
        <v>31.01</v>
      </c>
      <c r="E58" s="6">
        <v>0</v>
      </c>
      <c r="F58" s="5">
        <v>0.48</v>
      </c>
      <c r="G58" s="5">
        <v>52.14</v>
      </c>
      <c r="H58" s="10"/>
      <c r="I58" s="10"/>
      <c r="J58" s="10"/>
      <c r="K58" s="5"/>
      <c r="L58" s="5"/>
      <c r="M58" s="4"/>
      <c r="N58" s="4"/>
      <c r="Q58" s="17"/>
      <c r="R58" s="17"/>
    </row>
    <row r="59" spans="1:25" x14ac:dyDescent="0.45">
      <c r="A59" s="12" t="s">
        <v>119</v>
      </c>
      <c r="B59" s="5" t="s">
        <v>114</v>
      </c>
      <c r="C59" s="5">
        <v>19.04</v>
      </c>
      <c r="D59" s="5">
        <v>28.17</v>
      </c>
      <c r="E59" s="6">
        <v>0</v>
      </c>
      <c r="F59" s="5">
        <v>8.43</v>
      </c>
      <c r="G59" s="5">
        <v>55.63</v>
      </c>
      <c r="H59" s="10"/>
      <c r="I59" s="10"/>
      <c r="J59" s="10"/>
      <c r="K59" s="4"/>
      <c r="L59" s="4"/>
      <c r="M59" s="4"/>
      <c r="N59" s="4"/>
      <c r="Q59" s="17"/>
      <c r="R59" s="17"/>
      <c r="S59" s="17"/>
      <c r="T59" s="17"/>
      <c r="U59" s="17"/>
      <c r="V59" s="17"/>
      <c r="W59" s="17"/>
      <c r="X59" s="17"/>
      <c r="Y59" s="17"/>
    </row>
    <row r="60" spans="1:25" x14ac:dyDescent="0.45">
      <c r="A60" s="12" t="s">
        <v>119</v>
      </c>
      <c r="B60" s="5" t="s">
        <v>115</v>
      </c>
      <c r="C60" s="5">
        <v>21.2</v>
      </c>
      <c r="D60" s="5">
        <v>29.5</v>
      </c>
      <c r="E60" s="6">
        <v>0</v>
      </c>
      <c r="F60" s="5">
        <v>1.64</v>
      </c>
      <c r="G60" s="5">
        <v>52.34</v>
      </c>
      <c r="H60" s="10"/>
      <c r="I60" s="10"/>
      <c r="J60" s="10"/>
      <c r="K60" s="5"/>
      <c r="L60" s="5"/>
      <c r="M60" s="4"/>
      <c r="N60" s="4"/>
      <c r="Q60" s="17"/>
      <c r="R60" s="17"/>
      <c r="S60" s="17"/>
      <c r="T60" s="17"/>
      <c r="U60" s="17"/>
      <c r="V60" s="17"/>
      <c r="W60" s="17"/>
      <c r="X60" s="17"/>
      <c r="Y60" s="17"/>
    </row>
    <row r="61" spans="1:25" x14ac:dyDescent="0.45">
      <c r="A61" s="10"/>
      <c r="B61" s="5"/>
      <c r="C61" s="5"/>
      <c r="D61" s="5"/>
      <c r="E61" s="5"/>
      <c r="F61" s="5"/>
      <c r="G61" s="5"/>
      <c r="H61" s="5"/>
      <c r="I61" s="5"/>
      <c r="J61" s="10"/>
      <c r="K61" s="5"/>
      <c r="L61" s="5"/>
      <c r="M61" s="4"/>
      <c r="N61" s="4"/>
      <c r="Q61" s="17"/>
      <c r="R61" s="17"/>
      <c r="S61" s="17"/>
      <c r="T61" s="16"/>
      <c r="U61" s="16"/>
      <c r="V61" s="16"/>
      <c r="W61" s="16"/>
      <c r="X61" s="16"/>
      <c r="Y61" s="16"/>
    </row>
    <row r="62" spans="1:25" x14ac:dyDescent="0.45">
      <c r="A62" s="10"/>
      <c r="B62" s="33" t="s">
        <v>1</v>
      </c>
      <c r="C62" s="33" t="s">
        <v>96</v>
      </c>
      <c r="D62" s="33" t="s">
        <v>97</v>
      </c>
      <c r="E62" s="33" t="s">
        <v>98</v>
      </c>
      <c r="F62" s="33" t="s">
        <v>5</v>
      </c>
      <c r="G62" s="33" t="s">
        <v>6</v>
      </c>
      <c r="H62" s="33" t="s">
        <v>7</v>
      </c>
      <c r="I62" s="5"/>
      <c r="J62" s="5"/>
      <c r="K62" s="4"/>
      <c r="L62" s="4"/>
      <c r="M62" s="4"/>
      <c r="N62" s="4"/>
      <c r="Q62" s="17"/>
      <c r="R62" s="17"/>
      <c r="S62" s="17"/>
      <c r="T62" s="17"/>
      <c r="U62" s="17"/>
      <c r="V62" s="17"/>
      <c r="W62" s="17"/>
      <c r="X62" s="17"/>
      <c r="Y62" s="17"/>
    </row>
    <row r="63" spans="1:25" x14ac:dyDescent="0.45">
      <c r="A63" s="10" t="s">
        <v>121</v>
      </c>
      <c r="B63" s="5" t="s">
        <v>99</v>
      </c>
      <c r="C63" s="5">
        <v>3.23</v>
      </c>
      <c r="D63" s="5">
        <v>39.049999999999997</v>
      </c>
      <c r="E63" s="5">
        <v>1</v>
      </c>
      <c r="F63" s="5">
        <v>54.64</v>
      </c>
      <c r="G63" s="14">
        <v>0</v>
      </c>
      <c r="H63" s="5">
        <v>97.92</v>
      </c>
      <c r="I63" s="6"/>
      <c r="J63" s="5"/>
      <c r="K63" s="5"/>
      <c r="L63" s="5"/>
      <c r="M63" s="4"/>
      <c r="N63" s="4"/>
      <c r="Q63" s="17"/>
      <c r="R63" s="17"/>
      <c r="S63" s="17"/>
      <c r="T63" s="17"/>
      <c r="U63" s="17"/>
      <c r="V63" s="17"/>
      <c r="W63" s="17"/>
      <c r="X63" s="17"/>
      <c r="Y63" s="17"/>
    </row>
    <row r="64" spans="1:25" x14ac:dyDescent="0.45">
      <c r="A64" s="10" t="s">
        <v>121</v>
      </c>
      <c r="B64" s="5" t="s">
        <v>104</v>
      </c>
      <c r="C64" s="5">
        <v>3.41</v>
      </c>
      <c r="D64" s="5">
        <v>38.04</v>
      </c>
      <c r="E64" s="5">
        <v>0.59</v>
      </c>
      <c r="F64" s="5">
        <v>55.69</v>
      </c>
      <c r="G64" s="5">
        <v>0.42</v>
      </c>
      <c r="H64" s="5">
        <v>98.15</v>
      </c>
      <c r="I64" s="6"/>
      <c r="J64" s="5"/>
      <c r="K64" s="5"/>
      <c r="L64" s="5"/>
      <c r="M64" s="4"/>
      <c r="N64" s="4"/>
      <c r="Q64" s="17"/>
      <c r="R64" s="17"/>
      <c r="S64" s="17"/>
      <c r="T64" s="16"/>
      <c r="U64" s="16"/>
      <c r="V64" s="16"/>
      <c r="W64" s="16"/>
      <c r="X64" s="16"/>
      <c r="Y64" s="16"/>
    </row>
    <row r="65" spans="1:25" x14ac:dyDescent="0.45">
      <c r="A65" s="10" t="s">
        <v>121</v>
      </c>
      <c r="B65" s="5" t="s">
        <v>112</v>
      </c>
      <c r="C65" s="5">
        <v>3.64</v>
      </c>
      <c r="D65" s="5">
        <v>39.29</v>
      </c>
      <c r="E65" s="5">
        <v>0.65</v>
      </c>
      <c r="F65" s="5">
        <v>53.68</v>
      </c>
      <c r="G65" s="14">
        <v>0</v>
      </c>
      <c r="H65" s="5">
        <v>97.26</v>
      </c>
      <c r="I65" s="6"/>
      <c r="J65" s="5"/>
      <c r="K65" s="4"/>
      <c r="L65" s="4"/>
      <c r="M65" s="4"/>
      <c r="N65" s="4"/>
      <c r="Q65" s="17"/>
      <c r="R65" s="17"/>
      <c r="S65" s="17"/>
      <c r="T65" s="17"/>
      <c r="U65" s="17"/>
      <c r="V65" s="17"/>
      <c r="W65" s="17"/>
      <c r="X65" s="17"/>
      <c r="Y65" s="17"/>
    </row>
    <row r="66" spans="1:25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6"/>
      <c r="N67" s="16"/>
      <c r="O67" s="16"/>
      <c r="P67" s="16"/>
      <c r="Q67" s="17"/>
      <c r="R67" s="17"/>
      <c r="S67" s="17"/>
      <c r="T67" s="17"/>
      <c r="U67" s="17"/>
      <c r="V67" s="17"/>
      <c r="W67" s="17"/>
      <c r="X67" s="17"/>
      <c r="Y67" s="17"/>
    </row>
    <row r="68" spans="1:25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25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25" ht="15.4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  <c r="N70" s="5"/>
      <c r="O70" s="2"/>
      <c r="P70" s="2"/>
    </row>
    <row r="72" spans="1:25" ht="15.4" x14ac:dyDescent="0.45">
      <c r="M72" s="2"/>
      <c r="N72" s="13"/>
      <c r="O72" s="2"/>
      <c r="P72" s="2"/>
    </row>
    <row r="73" spans="1:25" ht="15.4" x14ac:dyDescent="0.45">
      <c r="M73" s="2"/>
      <c r="N73" s="2"/>
      <c r="O73" s="2"/>
      <c r="P73" s="2"/>
    </row>
    <row r="75" spans="1:25" ht="15.4" x14ac:dyDescent="0.45">
      <c r="M75" s="2"/>
      <c r="N75" s="13"/>
      <c r="O75" s="2"/>
      <c r="P75" s="2"/>
    </row>
    <row r="76" spans="1:25" ht="15.4" x14ac:dyDescent="0.45">
      <c r="M76" s="2"/>
      <c r="N76" s="2"/>
      <c r="O76" s="2"/>
      <c r="P76" s="2"/>
    </row>
    <row r="79" spans="1:25" ht="15.4" x14ac:dyDescent="0.45">
      <c r="M79" s="2"/>
      <c r="N79" s="2"/>
      <c r="O79" s="2"/>
      <c r="P79" s="2"/>
      <c r="R79" s="1"/>
    </row>
    <row r="80" spans="1:25" x14ac:dyDescent="0.45">
      <c r="R80" s="1"/>
    </row>
    <row r="81" spans="18:18" x14ac:dyDescent="0.45">
      <c r="R81" s="1"/>
    </row>
    <row r="106" spans="1:12" ht="15.4" x14ac:dyDescent="0.45">
      <c r="I106" s="1"/>
      <c r="J106" s="2"/>
      <c r="K106" s="1"/>
    </row>
    <row r="107" spans="1:12" ht="15.4" x14ac:dyDescent="0.45">
      <c r="J107" s="1"/>
      <c r="K107" s="2"/>
      <c r="L107" s="2"/>
    </row>
    <row r="108" spans="1:12" ht="15.4" x14ac:dyDescent="0.45">
      <c r="A108" s="1"/>
      <c r="B108" s="2"/>
      <c r="C108" s="2"/>
      <c r="D108" s="2"/>
      <c r="E108" s="2"/>
      <c r="F108" s="2"/>
      <c r="G108" s="2"/>
      <c r="H108" s="1"/>
      <c r="I108" s="1"/>
      <c r="J108" s="1"/>
    </row>
    <row r="109" spans="1:12" ht="15.4" x14ac:dyDescent="0.45">
      <c r="A109" s="1"/>
      <c r="B109" s="2"/>
      <c r="C109" s="2"/>
      <c r="D109" s="13"/>
      <c r="E109" s="2"/>
      <c r="F109" s="13"/>
      <c r="G109" s="2"/>
      <c r="H109" s="2"/>
      <c r="I109" s="1"/>
      <c r="J109" s="1"/>
      <c r="K109" s="1"/>
    </row>
    <row r="110" spans="1:12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2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2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727C-A4EB-46AD-A264-5407BE300394}">
  <dimension ref="A1:AV28"/>
  <sheetViews>
    <sheetView workbookViewId="0">
      <selection activeCell="D12" sqref="D12"/>
    </sheetView>
  </sheetViews>
  <sheetFormatPr defaultRowHeight="14.25" x14ac:dyDescent="0.45"/>
  <cols>
    <col min="2" max="2" width="11.796875" customWidth="1"/>
  </cols>
  <sheetData>
    <row r="1" spans="1:48" x14ac:dyDescent="0.45">
      <c r="A1" s="20" t="s">
        <v>65</v>
      </c>
      <c r="B1" s="4"/>
      <c r="C1" s="21" t="s">
        <v>64</v>
      </c>
      <c r="D1" s="22"/>
      <c r="E1" s="22"/>
      <c r="F1" s="4"/>
      <c r="G1" s="4" t="s">
        <v>66</v>
      </c>
      <c r="H1" s="4"/>
      <c r="I1" s="4"/>
      <c r="J1" s="4"/>
      <c r="K1" s="4" t="s">
        <v>123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x14ac:dyDescent="0.45">
      <c r="A2" s="4"/>
      <c r="B2" s="4" t="s">
        <v>62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x14ac:dyDescent="0.45">
      <c r="A3" s="4"/>
      <c r="B3" s="4"/>
      <c r="C3" s="4" t="s">
        <v>10</v>
      </c>
      <c r="D3" s="4" t="s">
        <v>11</v>
      </c>
      <c r="E3" s="23" t="s">
        <v>12</v>
      </c>
      <c r="F3" s="23" t="s">
        <v>13</v>
      </c>
      <c r="G3" s="23" t="s">
        <v>14</v>
      </c>
      <c r="H3" s="23" t="s">
        <v>15</v>
      </c>
      <c r="I3" s="23" t="s">
        <v>16</v>
      </c>
      <c r="J3" s="23" t="s">
        <v>17</v>
      </c>
      <c r="K3" s="23" t="s">
        <v>18</v>
      </c>
      <c r="L3" s="23" t="s">
        <v>19</v>
      </c>
      <c r="M3" s="23" t="s">
        <v>20</v>
      </c>
      <c r="N3" s="23" t="s">
        <v>21</v>
      </c>
      <c r="O3" s="23" t="s">
        <v>22</v>
      </c>
      <c r="P3" s="23" t="s">
        <v>23</v>
      </c>
      <c r="Q3" s="23" t="s">
        <v>24</v>
      </c>
      <c r="R3" s="23" t="s">
        <v>25</v>
      </c>
      <c r="S3" s="23" t="s">
        <v>26</v>
      </c>
      <c r="T3" s="23" t="s">
        <v>27</v>
      </c>
      <c r="U3" s="23" t="s">
        <v>28</v>
      </c>
      <c r="V3" s="23" t="s">
        <v>29</v>
      </c>
      <c r="W3" s="23" t="s">
        <v>30</v>
      </c>
      <c r="X3" s="23" t="s">
        <v>31</v>
      </c>
      <c r="Y3" s="23" t="s">
        <v>32</v>
      </c>
      <c r="Z3" s="23" t="s">
        <v>33</v>
      </c>
      <c r="AA3" s="23" t="s">
        <v>34</v>
      </c>
      <c r="AB3" s="23" t="s">
        <v>35</v>
      </c>
      <c r="AC3" s="23" t="s">
        <v>36</v>
      </c>
      <c r="AD3" s="23" t="s">
        <v>37</v>
      </c>
      <c r="AE3" s="23" t="s">
        <v>38</v>
      </c>
      <c r="AF3" s="23" t="s">
        <v>39</v>
      </c>
      <c r="AG3" s="23" t="s">
        <v>40</v>
      </c>
      <c r="AH3" s="23" t="s">
        <v>41</v>
      </c>
      <c r="AI3" s="23" t="s">
        <v>42</v>
      </c>
      <c r="AJ3" s="23" t="s">
        <v>43</v>
      </c>
      <c r="AK3" s="23" t="s">
        <v>44</v>
      </c>
      <c r="AL3" s="23" t="s">
        <v>45</v>
      </c>
      <c r="AM3" s="23" t="s">
        <v>46</v>
      </c>
      <c r="AN3" s="23" t="s">
        <v>47</v>
      </c>
      <c r="AO3" s="23" t="s">
        <v>48</v>
      </c>
      <c r="AP3" s="23" t="s">
        <v>49</v>
      </c>
      <c r="AQ3" s="23" t="s">
        <v>50</v>
      </c>
      <c r="AR3" s="23" t="s">
        <v>51</v>
      </c>
      <c r="AS3" s="23" t="s">
        <v>55</v>
      </c>
      <c r="AT3" s="23" t="s">
        <v>52</v>
      </c>
      <c r="AU3" s="23" t="s">
        <v>53</v>
      </c>
      <c r="AV3" s="23" t="s">
        <v>54</v>
      </c>
    </row>
    <row r="4" spans="1:48" x14ac:dyDescent="0.45">
      <c r="A4" s="8">
        <v>1</v>
      </c>
      <c r="B4" s="8" t="s">
        <v>60</v>
      </c>
      <c r="C4" s="4">
        <v>528000</v>
      </c>
      <c r="D4" s="8">
        <v>38.200000000000003</v>
      </c>
      <c r="E4" s="8">
        <v>10780</v>
      </c>
      <c r="F4" s="8">
        <v>3100</v>
      </c>
      <c r="G4" s="8">
        <v>1065</v>
      </c>
      <c r="H4" s="8">
        <v>347</v>
      </c>
      <c r="I4" s="8">
        <v>269.2</v>
      </c>
      <c r="J4" s="8">
        <v>183.8</v>
      </c>
      <c r="K4" s="8">
        <v>9</v>
      </c>
      <c r="L4" s="8">
        <v>4440</v>
      </c>
      <c r="M4" s="8">
        <v>57300</v>
      </c>
      <c r="N4" s="8">
        <v>0.59899999999999998</v>
      </c>
      <c r="O4" s="8">
        <v>2.63</v>
      </c>
      <c r="P4" s="8">
        <v>171.5</v>
      </c>
      <c r="Q4" s="8">
        <v>776</v>
      </c>
      <c r="R4" s="8">
        <v>92.3</v>
      </c>
      <c r="S4" s="8">
        <v>104.6</v>
      </c>
      <c r="T4" s="8">
        <v>7.72</v>
      </c>
      <c r="U4" s="8">
        <v>10.5</v>
      </c>
      <c r="V4" s="8">
        <v>1.95</v>
      </c>
      <c r="W4" s="8">
        <v>0.65</v>
      </c>
      <c r="X4" s="8">
        <v>4.3600000000000003</v>
      </c>
      <c r="Y4" s="8">
        <v>11.41</v>
      </c>
      <c r="Z4" s="8">
        <v>9.7100000000000009</v>
      </c>
      <c r="AA4" s="8">
        <v>10.53</v>
      </c>
      <c r="AB4" s="8">
        <v>9.48</v>
      </c>
      <c r="AC4" s="8">
        <v>1.123</v>
      </c>
      <c r="AD4" s="8">
        <v>3.64</v>
      </c>
      <c r="AE4" s="8">
        <v>0.74</v>
      </c>
      <c r="AF4" s="8">
        <v>0.22600000000000001</v>
      </c>
      <c r="AG4" s="8">
        <v>0.71</v>
      </c>
      <c r="AH4" s="8">
        <v>0.14000000000000001</v>
      </c>
      <c r="AI4" s="8">
        <v>0.99</v>
      </c>
      <c r="AJ4" s="8">
        <v>0.24399999999999999</v>
      </c>
      <c r="AK4" s="8">
        <v>0.81</v>
      </c>
      <c r="AL4" s="8">
        <v>0.11</v>
      </c>
      <c r="AM4" s="8">
        <v>0.7</v>
      </c>
      <c r="AN4" s="8">
        <v>0.13900000000000001</v>
      </c>
      <c r="AO4" s="8">
        <f>SUM(AA4:AN4)</f>
        <v>29.581999999999994</v>
      </c>
      <c r="AP4" s="8">
        <v>4.0599999999999996</v>
      </c>
      <c r="AQ4" s="8">
        <v>3.7999999999999999E-2</v>
      </c>
      <c r="AR4" s="8">
        <v>123.9</v>
      </c>
      <c r="AS4" s="8">
        <v>28.2</v>
      </c>
      <c r="AT4" s="8">
        <v>4</v>
      </c>
      <c r="AU4" s="8">
        <v>8.4000000000000005E-2</v>
      </c>
      <c r="AV4" s="8">
        <v>9.02</v>
      </c>
    </row>
    <row r="5" spans="1:48" x14ac:dyDescent="0.45">
      <c r="A5" s="8">
        <v>2</v>
      </c>
      <c r="B5" s="8" t="s">
        <v>56</v>
      </c>
      <c r="C5" s="4">
        <v>410000</v>
      </c>
      <c r="D5" s="8">
        <v>36.799999999999997</v>
      </c>
      <c r="E5" s="8">
        <v>20700</v>
      </c>
      <c r="F5" s="8">
        <v>3410</v>
      </c>
      <c r="G5" s="8">
        <v>1280</v>
      </c>
      <c r="H5" s="8">
        <v>271</v>
      </c>
      <c r="I5" s="8">
        <v>654</v>
      </c>
      <c r="J5" s="8">
        <v>445</v>
      </c>
      <c r="K5" s="8">
        <v>18.3</v>
      </c>
      <c r="L5" s="8">
        <v>3990</v>
      </c>
      <c r="M5" s="8">
        <v>132000</v>
      </c>
      <c r="N5" s="8">
        <v>0.84</v>
      </c>
      <c r="O5" s="8">
        <v>3.97</v>
      </c>
      <c r="P5" s="8">
        <v>165.3</v>
      </c>
      <c r="Q5" s="8">
        <v>520</v>
      </c>
      <c r="R5" s="8">
        <v>117</v>
      </c>
      <c r="S5" s="8">
        <v>107.8</v>
      </c>
      <c r="T5" s="8">
        <v>5.71</v>
      </c>
      <c r="U5" s="8">
        <v>22.5</v>
      </c>
      <c r="V5" s="8">
        <v>2.9</v>
      </c>
      <c r="W5" s="8">
        <v>0.45</v>
      </c>
      <c r="X5" s="8">
        <v>13.4</v>
      </c>
      <c r="Y5" s="8">
        <v>72</v>
      </c>
      <c r="Z5" s="8">
        <v>20.8</v>
      </c>
      <c r="AA5" s="8">
        <v>16.3</v>
      </c>
      <c r="AB5" s="8">
        <v>13.8</v>
      </c>
      <c r="AC5" s="8">
        <v>1.75</v>
      </c>
      <c r="AD5" s="8">
        <v>5.52</v>
      </c>
      <c r="AE5" s="8">
        <v>0.8</v>
      </c>
      <c r="AF5" s="8">
        <v>0.33100000000000002</v>
      </c>
      <c r="AG5" s="8">
        <v>0.85</v>
      </c>
      <c r="AH5" s="8">
        <v>0.123</v>
      </c>
      <c r="AI5" s="8">
        <v>0.71</v>
      </c>
      <c r="AJ5" s="8">
        <v>0.185</v>
      </c>
      <c r="AK5" s="8">
        <v>0.68</v>
      </c>
      <c r="AL5" s="8">
        <v>6.0999999999999999E-2</v>
      </c>
      <c r="AM5" s="8">
        <v>0.51</v>
      </c>
      <c r="AN5" s="8">
        <v>0.09</v>
      </c>
      <c r="AO5" s="8">
        <f t="shared" ref="AO5:AO10" si="0">SUM(AA5:AN5)</f>
        <v>41.710000000000008</v>
      </c>
      <c r="AP5" s="8">
        <v>7.92</v>
      </c>
      <c r="AQ5" s="8">
        <v>0.53</v>
      </c>
      <c r="AR5" s="8">
        <v>334</v>
      </c>
      <c r="AS5" s="8">
        <v>45.8</v>
      </c>
      <c r="AT5" s="8">
        <v>19</v>
      </c>
      <c r="AU5" s="8">
        <v>0.17299999999999999</v>
      </c>
      <c r="AV5" s="8">
        <v>54.4</v>
      </c>
    </row>
    <row r="6" spans="1:48" x14ac:dyDescent="0.45">
      <c r="A6" s="8">
        <v>3</v>
      </c>
      <c r="B6" s="8" t="s">
        <v>56</v>
      </c>
      <c r="C6" s="4">
        <v>485000</v>
      </c>
      <c r="D6" s="8">
        <v>39.4</v>
      </c>
      <c r="E6" s="8">
        <v>2450</v>
      </c>
      <c r="F6" s="8">
        <v>635</v>
      </c>
      <c r="G6" s="8">
        <v>559</v>
      </c>
      <c r="H6" s="8">
        <v>84</v>
      </c>
      <c r="I6" s="8">
        <v>99.5</v>
      </c>
      <c r="J6" s="8">
        <v>98.1</v>
      </c>
      <c r="K6" s="8">
        <v>10.5</v>
      </c>
      <c r="L6" s="8">
        <v>4180</v>
      </c>
      <c r="M6" s="8">
        <v>65700</v>
      </c>
      <c r="N6" s="8">
        <v>0.62</v>
      </c>
      <c r="O6" s="8">
        <v>0.92</v>
      </c>
      <c r="P6" s="8">
        <v>6630</v>
      </c>
      <c r="Q6" s="8">
        <v>142</v>
      </c>
      <c r="R6" s="8">
        <v>91.7</v>
      </c>
      <c r="S6" s="8">
        <v>109.4</v>
      </c>
      <c r="T6" s="8">
        <v>5.59</v>
      </c>
      <c r="U6" s="8">
        <v>45.3</v>
      </c>
      <c r="V6" s="8">
        <v>9.75</v>
      </c>
      <c r="W6" s="8">
        <v>2.33</v>
      </c>
      <c r="X6" s="8">
        <v>1.65</v>
      </c>
      <c r="Y6" s="8">
        <v>8.26</v>
      </c>
      <c r="Z6" s="8">
        <v>7.5</v>
      </c>
      <c r="AA6" s="8">
        <v>1.74</v>
      </c>
      <c r="AB6" s="8">
        <v>2.1</v>
      </c>
      <c r="AC6" s="8">
        <v>0.32600000000000001</v>
      </c>
      <c r="AD6" s="8">
        <v>0.98</v>
      </c>
      <c r="AE6" s="8">
        <v>0.28999999999999998</v>
      </c>
      <c r="AF6" s="8">
        <v>5.0999999999999997E-2</v>
      </c>
      <c r="AG6" s="8">
        <v>0.47</v>
      </c>
      <c r="AH6" s="8">
        <v>6.4000000000000001E-2</v>
      </c>
      <c r="AI6" s="8">
        <v>0.62</v>
      </c>
      <c r="AJ6" s="8">
        <v>0.183</v>
      </c>
      <c r="AK6" s="8">
        <v>0.66</v>
      </c>
      <c r="AL6" s="8">
        <v>9.1999999999999998E-2</v>
      </c>
      <c r="AM6" s="8">
        <v>0.68</v>
      </c>
      <c r="AN6" s="8">
        <v>0.13200000000000001</v>
      </c>
      <c r="AO6" s="8">
        <f t="shared" si="0"/>
        <v>8.3879999999999981</v>
      </c>
      <c r="AP6" s="8">
        <v>2.75</v>
      </c>
      <c r="AQ6" s="8">
        <v>3.5000000000000003E-2</v>
      </c>
      <c r="AR6" s="8">
        <v>349</v>
      </c>
      <c r="AS6" s="8">
        <v>318</v>
      </c>
      <c r="AT6" s="8">
        <v>76</v>
      </c>
      <c r="AU6" s="8">
        <v>8.1000000000000003E-2</v>
      </c>
      <c r="AV6" s="8">
        <v>0.84599999999999997</v>
      </c>
    </row>
    <row r="7" spans="1:48" x14ac:dyDescent="0.45">
      <c r="A7" s="8">
        <v>4</v>
      </c>
      <c r="B7" s="8" t="s">
        <v>56</v>
      </c>
      <c r="C7" s="4">
        <v>508000</v>
      </c>
      <c r="D7" s="8">
        <v>39.1</v>
      </c>
      <c r="E7" s="8">
        <v>3800</v>
      </c>
      <c r="F7" s="8">
        <v>1720</v>
      </c>
      <c r="G7" s="8">
        <v>1062</v>
      </c>
      <c r="H7" s="8">
        <v>89</v>
      </c>
      <c r="I7" s="24">
        <v>165</v>
      </c>
      <c r="J7" s="24">
        <v>180.5</v>
      </c>
      <c r="K7" s="24">
        <v>10.7</v>
      </c>
      <c r="L7" s="24">
        <v>4420</v>
      </c>
      <c r="M7" s="24">
        <v>89200</v>
      </c>
      <c r="N7" s="24">
        <v>1.77</v>
      </c>
      <c r="O7" s="24">
        <v>1.23</v>
      </c>
      <c r="P7" s="24">
        <v>1470</v>
      </c>
      <c r="Q7" s="24">
        <v>90.2</v>
      </c>
      <c r="R7" s="24">
        <v>220.6</v>
      </c>
      <c r="S7" s="24">
        <v>127.6</v>
      </c>
      <c r="T7" s="24">
        <v>6.52</v>
      </c>
      <c r="U7" s="24">
        <v>51.4</v>
      </c>
      <c r="V7" s="24">
        <v>32.200000000000003</v>
      </c>
      <c r="W7" s="24">
        <v>1.69</v>
      </c>
      <c r="X7" s="24">
        <v>3.3</v>
      </c>
      <c r="Y7" s="24">
        <v>18.739999999999998</v>
      </c>
      <c r="Z7" s="24">
        <v>10.84</v>
      </c>
      <c r="AA7" s="24">
        <v>6.31</v>
      </c>
      <c r="AB7" s="24">
        <v>5.7</v>
      </c>
      <c r="AC7" s="24">
        <v>0.76300000000000001</v>
      </c>
      <c r="AD7" s="24">
        <v>2.65</v>
      </c>
      <c r="AE7" s="24">
        <v>0.37</v>
      </c>
      <c r="AF7" s="24">
        <v>0.161</v>
      </c>
      <c r="AG7" s="24">
        <v>0.66</v>
      </c>
      <c r="AH7" s="24">
        <v>8.6999999999999994E-2</v>
      </c>
      <c r="AI7" s="24">
        <v>0.8</v>
      </c>
      <c r="AJ7" s="24">
        <v>0.186</v>
      </c>
      <c r="AK7" s="24">
        <v>0.79</v>
      </c>
      <c r="AL7" s="24">
        <v>9.7000000000000003E-2</v>
      </c>
      <c r="AM7" s="24">
        <v>0.62</v>
      </c>
      <c r="AN7" s="24">
        <v>0.22800000000000001</v>
      </c>
      <c r="AO7" s="24">
        <f t="shared" si="0"/>
        <v>19.422000000000001</v>
      </c>
      <c r="AP7" s="24">
        <v>6.15</v>
      </c>
      <c r="AQ7" s="24">
        <v>2.3E-2</v>
      </c>
      <c r="AR7" s="24">
        <v>443</v>
      </c>
      <c r="AS7" s="24">
        <v>380</v>
      </c>
      <c r="AT7" s="24">
        <v>22.4</v>
      </c>
      <c r="AU7" s="24">
        <v>9.8000000000000004E-2</v>
      </c>
      <c r="AV7" s="24">
        <v>3.61</v>
      </c>
    </row>
    <row r="8" spans="1:48" x14ac:dyDescent="0.45">
      <c r="A8" s="8">
        <v>5</v>
      </c>
      <c r="B8" s="8" t="s">
        <v>56</v>
      </c>
      <c r="C8" s="4">
        <v>614000</v>
      </c>
      <c r="D8" s="8">
        <v>39.1</v>
      </c>
      <c r="E8" s="8">
        <v>4850</v>
      </c>
      <c r="F8" s="8">
        <v>1630</v>
      </c>
      <c r="G8" s="8">
        <v>807</v>
      </c>
      <c r="H8" s="8">
        <v>88.7</v>
      </c>
      <c r="I8" s="24">
        <v>145.19999999999999</v>
      </c>
      <c r="J8" s="24">
        <v>114.5</v>
      </c>
      <c r="K8" s="24">
        <v>11.8</v>
      </c>
      <c r="L8" s="24">
        <v>3240</v>
      </c>
      <c r="M8" s="24">
        <v>70700</v>
      </c>
      <c r="N8" s="24">
        <v>0.8</v>
      </c>
      <c r="O8" s="24">
        <v>2.09</v>
      </c>
      <c r="P8" s="24">
        <v>2310</v>
      </c>
      <c r="Q8" s="24">
        <v>162</v>
      </c>
      <c r="R8" s="24">
        <v>240</v>
      </c>
      <c r="S8" s="24">
        <v>127.5</v>
      </c>
      <c r="T8" s="24">
        <v>7.26</v>
      </c>
      <c r="U8" s="24">
        <v>43.9</v>
      </c>
      <c r="V8" s="24">
        <v>43.9</v>
      </c>
      <c r="W8" s="24">
        <v>12.2</v>
      </c>
      <c r="X8" s="24">
        <v>1.68</v>
      </c>
      <c r="Y8" s="24">
        <v>9.7100000000000009</v>
      </c>
      <c r="Z8" s="24">
        <v>9.6</v>
      </c>
      <c r="AA8" s="24">
        <v>1.35</v>
      </c>
      <c r="AB8" s="24">
        <v>1.69</v>
      </c>
      <c r="AC8" s="24">
        <v>0.36099999999999999</v>
      </c>
      <c r="AD8" s="24">
        <v>1.4</v>
      </c>
      <c r="AE8" s="24">
        <v>0.41</v>
      </c>
      <c r="AF8" s="24">
        <v>0.121</v>
      </c>
      <c r="AG8" s="24">
        <v>0.49</v>
      </c>
      <c r="AH8" s="24">
        <v>0.08</v>
      </c>
      <c r="AI8" s="24">
        <v>0.84</v>
      </c>
      <c r="AJ8" s="24">
        <v>0.217</v>
      </c>
      <c r="AK8" s="24">
        <v>0.9</v>
      </c>
      <c r="AL8" s="24">
        <v>0.14099999999999999</v>
      </c>
      <c r="AM8" s="24">
        <v>1.05</v>
      </c>
      <c r="AN8" s="24">
        <v>0.214</v>
      </c>
      <c r="AO8" s="24">
        <f t="shared" si="0"/>
        <v>9.2640000000000011</v>
      </c>
      <c r="AP8" s="24">
        <v>4.9000000000000004</v>
      </c>
      <c r="AQ8" s="24">
        <v>3.2000000000000001E-2</v>
      </c>
      <c r="AR8" s="24">
        <v>3840</v>
      </c>
      <c r="AS8" s="24">
        <v>2560</v>
      </c>
      <c r="AT8" s="24">
        <v>93</v>
      </c>
      <c r="AU8" s="24">
        <v>9.6000000000000002E-2</v>
      </c>
      <c r="AV8" s="24">
        <v>1.1399999999999999</v>
      </c>
    </row>
    <row r="9" spans="1:48" x14ac:dyDescent="0.45">
      <c r="A9" s="8">
        <v>6</v>
      </c>
      <c r="B9" s="8" t="s">
        <v>56</v>
      </c>
      <c r="C9" s="4">
        <v>562000</v>
      </c>
      <c r="D9" s="8">
        <v>39</v>
      </c>
      <c r="E9" s="8">
        <v>5110</v>
      </c>
      <c r="F9" s="8">
        <v>1010</v>
      </c>
      <c r="G9" s="8">
        <v>618</v>
      </c>
      <c r="H9" s="8">
        <v>103</v>
      </c>
      <c r="I9" s="24">
        <v>261</v>
      </c>
      <c r="J9" s="24">
        <v>152.19999999999999</v>
      </c>
      <c r="K9" s="24">
        <v>10.8</v>
      </c>
      <c r="L9" s="24">
        <v>3858</v>
      </c>
      <c r="M9" s="24">
        <v>78500</v>
      </c>
      <c r="N9" s="24">
        <v>0.44400000000000001</v>
      </c>
      <c r="O9" s="24">
        <v>1.18</v>
      </c>
      <c r="P9" s="24">
        <v>72.400000000000006</v>
      </c>
      <c r="Q9" s="24">
        <v>367</v>
      </c>
      <c r="R9" s="24">
        <v>158.5</v>
      </c>
      <c r="S9" s="24">
        <v>139.9</v>
      </c>
      <c r="T9" s="24">
        <v>8.6199999999999992</v>
      </c>
      <c r="U9" s="24">
        <v>25.75</v>
      </c>
      <c r="V9" s="24">
        <v>0.72</v>
      </c>
      <c r="W9" s="24">
        <v>4.1000000000000002E-2</v>
      </c>
      <c r="X9" s="24">
        <v>3.83</v>
      </c>
      <c r="Y9" s="24">
        <v>18.29</v>
      </c>
      <c r="Z9" s="24">
        <v>10.99</v>
      </c>
      <c r="AA9" s="24">
        <v>4.95</v>
      </c>
      <c r="AB9" s="24">
        <v>4.6399999999999997</v>
      </c>
      <c r="AC9" s="24">
        <v>0.77900000000000003</v>
      </c>
      <c r="AD9" s="24">
        <v>2.91</v>
      </c>
      <c r="AE9" s="24">
        <v>0.71</v>
      </c>
      <c r="AF9" s="24">
        <v>0.193</v>
      </c>
      <c r="AG9" s="24">
        <v>0.87</v>
      </c>
      <c r="AH9" s="24">
        <v>0.122</v>
      </c>
      <c r="AI9" s="24">
        <v>0.91</v>
      </c>
      <c r="AJ9" s="24">
        <v>0.28000000000000003</v>
      </c>
      <c r="AK9" s="24">
        <v>0.86</v>
      </c>
      <c r="AL9" s="24">
        <v>0.113</v>
      </c>
      <c r="AM9" s="24">
        <v>0.93</v>
      </c>
      <c r="AN9" s="24">
        <v>0.158</v>
      </c>
      <c r="AO9" s="24">
        <f t="shared" si="0"/>
        <v>18.425000000000001</v>
      </c>
      <c r="AP9" s="24">
        <v>6.1</v>
      </c>
      <c r="AQ9" s="24">
        <v>3.2000000000000001E-2</v>
      </c>
      <c r="AR9" s="24">
        <v>89.4</v>
      </c>
      <c r="AS9" s="24">
        <v>17.3</v>
      </c>
      <c r="AT9" s="24">
        <v>3.26</v>
      </c>
      <c r="AU9" s="24">
        <v>6.7000000000000004E-2</v>
      </c>
      <c r="AV9" s="24">
        <v>2.48</v>
      </c>
    </row>
    <row r="10" spans="1:48" x14ac:dyDescent="0.45">
      <c r="A10" s="8">
        <v>7</v>
      </c>
      <c r="B10" s="8" t="s">
        <v>56</v>
      </c>
      <c r="C10" s="4">
        <v>602000</v>
      </c>
      <c r="D10" s="8">
        <v>39.5</v>
      </c>
      <c r="E10" s="25">
        <v>1880</v>
      </c>
      <c r="F10" s="25">
        <v>863</v>
      </c>
      <c r="G10" s="25">
        <v>557</v>
      </c>
      <c r="H10" s="25">
        <v>216</v>
      </c>
      <c r="I10" s="26">
        <v>280.5</v>
      </c>
      <c r="J10" s="26">
        <v>178</v>
      </c>
      <c r="K10" s="26">
        <v>14.4</v>
      </c>
      <c r="L10" s="26">
        <v>3553</v>
      </c>
      <c r="M10" s="26">
        <v>86300</v>
      </c>
      <c r="N10" s="26">
        <v>0.39700000000000002</v>
      </c>
      <c r="O10" s="26">
        <v>0.93</v>
      </c>
      <c r="P10" s="26">
        <v>101</v>
      </c>
      <c r="Q10" s="26">
        <v>303</v>
      </c>
      <c r="R10" s="26">
        <v>198.6</v>
      </c>
      <c r="S10" s="26">
        <v>159.19999999999999</v>
      </c>
      <c r="T10" s="26">
        <v>12.42</v>
      </c>
      <c r="U10" s="26">
        <v>24.7</v>
      </c>
      <c r="V10" s="26">
        <v>1.42</v>
      </c>
      <c r="W10" s="26">
        <v>0.123</v>
      </c>
      <c r="X10" s="26">
        <v>4.53</v>
      </c>
      <c r="Y10" s="26">
        <v>20.440000000000001</v>
      </c>
      <c r="Z10" s="26">
        <v>14.32</v>
      </c>
      <c r="AA10" s="26">
        <v>6.5</v>
      </c>
      <c r="AB10" s="26">
        <v>7.05</v>
      </c>
      <c r="AC10" s="26">
        <v>1.212</v>
      </c>
      <c r="AD10" s="26">
        <v>4.51</v>
      </c>
      <c r="AE10" s="26">
        <v>0.97</v>
      </c>
      <c r="AF10" s="26">
        <v>0.27800000000000002</v>
      </c>
      <c r="AG10" s="26">
        <v>1.1299999999999999</v>
      </c>
      <c r="AH10" s="26">
        <v>0.157</v>
      </c>
      <c r="AI10" s="26">
        <v>1.32</v>
      </c>
      <c r="AJ10" s="26">
        <v>0.36899999999999999</v>
      </c>
      <c r="AK10" s="26">
        <v>1.38</v>
      </c>
      <c r="AL10" s="26">
        <v>0.158</v>
      </c>
      <c r="AM10" s="26">
        <v>1.26</v>
      </c>
      <c r="AN10" s="26">
        <v>0.246</v>
      </c>
      <c r="AO10" s="24">
        <f t="shared" si="0"/>
        <v>26.539999999999996</v>
      </c>
      <c r="AP10" s="26">
        <v>6.81</v>
      </c>
      <c r="AQ10" s="26">
        <v>3.2000000000000001E-2</v>
      </c>
      <c r="AR10" s="26">
        <v>83.4</v>
      </c>
      <c r="AS10" s="24">
        <v>19</v>
      </c>
      <c r="AT10" s="26">
        <v>4.0999999999999996</v>
      </c>
      <c r="AU10" s="26">
        <v>0.09</v>
      </c>
      <c r="AV10" s="26">
        <v>18.5</v>
      </c>
    </row>
    <row r="11" spans="1:48" x14ac:dyDescent="0.45">
      <c r="A11" s="4"/>
      <c r="B11" s="4"/>
      <c r="C11" s="4"/>
      <c r="D11" s="27" t="s">
        <v>57</v>
      </c>
      <c r="E11" s="27">
        <f>MIN(E4:E10)</f>
        <v>1880</v>
      </c>
      <c r="F11" s="27">
        <f t="shared" ref="F11:AR11" si="1">MIN(F4:F10)</f>
        <v>635</v>
      </c>
      <c r="G11" s="27">
        <f t="shared" si="1"/>
        <v>557</v>
      </c>
      <c r="H11" s="27">
        <f t="shared" si="1"/>
        <v>84</v>
      </c>
      <c r="I11" s="28">
        <f t="shared" si="1"/>
        <v>99.5</v>
      </c>
      <c r="J11" s="28">
        <f t="shared" si="1"/>
        <v>98.1</v>
      </c>
      <c r="K11" s="28">
        <f t="shared" si="1"/>
        <v>9</v>
      </c>
      <c r="L11" s="28">
        <f t="shared" si="1"/>
        <v>3240</v>
      </c>
      <c r="M11" s="28">
        <f t="shared" si="1"/>
        <v>57300</v>
      </c>
      <c r="N11" s="28">
        <f t="shared" si="1"/>
        <v>0.39700000000000002</v>
      </c>
      <c r="O11" s="28">
        <f t="shared" si="1"/>
        <v>0.92</v>
      </c>
      <c r="P11" s="28">
        <f t="shared" si="1"/>
        <v>72.400000000000006</v>
      </c>
      <c r="Q11" s="28">
        <f t="shared" si="1"/>
        <v>90.2</v>
      </c>
      <c r="R11" s="28">
        <f t="shared" si="1"/>
        <v>91.7</v>
      </c>
      <c r="S11" s="28">
        <f t="shared" si="1"/>
        <v>104.6</v>
      </c>
      <c r="T11" s="28">
        <f t="shared" si="1"/>
        <v>5.59</v>
      </c>
      <c r="U11" s="28">
        <f t="shared" si="1"/>
        <v>10.5</v>
      </c>
      <c r="V11" s="28">
        <f t="shared" si="1"/>
        <v>0.72</v>
      </c>
      <c r="W11" s="28">
        <f t="shared" si="1"/>
        <v>4.1000000000000002E-2</v>
      </c>
      <c r="X11" s="28">
        <f t="shared" si="1"/>
        <v>1.65</v>
      </c>
      <c r="Y11" s="28">
        <f t="shared" si="1"/>
        <v>8.26</v>
      </c>
      <c r="Z11" s="28">
        <f t="shared" si="1"/>
        <v>7.5</v>
      </c>
      <c r="AA11" s="28">
        <f t="shared" si="1"/>
        <v>1.35</v>
      </c>
      <c r="AB11" s="28">
        <f t="shared" si="1"/>
        <v>1.69</v>
      </c>
      <c r="AC11" s="28">
        <f t="shared" si="1"/>
        <v>0.32600000000000001</v>
      </c>
      <c r="AD11" s="28">
        <f t="shared" si="1"/>
        <v>0.98</v>
      </c>
      <c r="AE11" s="28">
        <f t="shared" si="1"/>
        <v>0.28999999999999998</v>
      </c>
      <c r="AF11" s="28">
        <f t="shared" si="1"/>
        <v>5.0999999999999997E-2</v>
      </c>
      <c r="AG11" s="28">
        <f t="shared" si="1"/>
        <v>0.47</v>
      </c>
      <c r="AH11" s="28">
        <f t="shared" si="1"/>
        <v>6.4000000000000001E-2</v>
      </c>
      <c r="AI11" s="28">
        <f t="shared" si="1"/>
        <v>0.62</v>
      </c>
      <c r="AJ11" s="28">
        <f t="shared" si="1"/>
        <v>0.183</v>
      </c>
      <c r="AK11" s="28">
        <f t="shared" si="1"/>
        <v>0.66</v>
      </c>
      <c r="AL11" s="28">
        <f t="shared" si="1"/>
        <v>6.0999999999999999E-2</v>
      </c>
      <c r="AM11" s="28">
        <f t="shared" si="1"/>
        <v>0.51</v>
      </c>
      <c r="AN11" s="28">
        <f t="shared" si="1"/>
        <v>0.09</v>
      </c>
      <c r="AO11" s="29">
        <f t="shared" si="1"/>
        <v>8.3879999999999981</v>
      </c>
      <c r="AP11" s="28">
        <f t="shared" si="1"/>
        <v>2.75</v>
      </c>
      <c r="AQ11" s="28">
        <f t="shared" si="1"/>
        <v>2.3E-2</v>
      </c>
      <c r="AR11" s="28">
        <f t="shared" si="1"/>
        <v>83.4</v>
      </c>
      <c r="AS11" s="28">
        <f>MIN(AS4:AS10)</f>
        <v>17.3</v>
      </c>
      <c r="AT11" s="28">
        <f>MIN(AT4:AT10)</f>
        <v>3.26</v>
      </c>
      <c r="AU11" s="28">
        <f>MIN(AU4:AU10)</f>
        <v>6.7000000000000004E-2</v>
      </c>
      <c r="AV11" s="28">
        <f>MIN(AV4:AV10)</f>
        <v>0.84599999999999997</v>
      </c>
    </row>
    <row r="12" spans="1:48" x14ac:dyDescent="0.45">
      <c r="A12" s="4"/>
      <c r="B12" s="4"/>
      <c r="C12" s="4"/>
      <c r="D12" s="27" t="s">
        <v>58</v>
      </c>
      <c r="E12" s="27">
        <f>MAX(E4:E11)</f>
        <v>20700</v>
      </c>
      <c r="F12" s="27">
        <f t="shared" ref="F12:AR12" si="2">MAX(F4:F11)</f>
        <v>3410</v>
      </c>
      <c r="G12" s="27">
        <f t="shared" si="2"/>
        <v>1280</v>
      </c>
      <c r="H12" s="27">
        <f t="shared" si="2"/>
        <v>347</v>
      </c>
      <c r="I12" s="28">
        <f t="shared" si="2"/>
        <v>654</v>
      </c>
      <c r="J12" s="28">
        <f t="shared" si="2"/>
        <v>445</v>
      </c>
      <c r="K12" s="28">
        <f t="shared" si="2"/>
        <v>18.3</v>
      </c>
      <c r="L12" s="28">
        <f t="shared" si="2"/>
        <v>4440</v>
      </c>
      <c r="M12" s="28">
        <f t="shared" si="2"/>
        <v>132000</v>
      </c>
      <c r="N12" s="28">
        <f t="shared" si="2"/>
        <v>1.77</v>
      </c>
      <c r="O12" s="28">
        <f t="shared" si="2"/>
        <v>3.97</v>
      </c>
      <c r="P12" s="28">
        <f t="shared" si="2"/>
        <v>6630</v>
      </c>
      <c r="Q12" s="28">
        <f t="shared" si="2"/>
        <v>776</v>
      </c>
      <c r="R12" s="28">
        <f t="shared" si="2"/>
        <v>240</v>
      </c>
      <c r="S12" s="28">
        <f t="shared" si="2"/>
        <v>159.19999999999999</v>
      </c>
      <c r="T12" s="28">
        <f t="shared" si="2"/>
        <v>12.42</v>
      </c>
      <c r="U12" s="28">
        <f t="shared" si="2"/>
        <v>51.4</v>
      </c>
      <c r="V12" s="28">
        <f t="shared" si="2"/>
        <v>43.9</v>
      </c>
      <c r="W12" s="28">
        <f t="shared" si="2"/>
        <v>12.2</v>
      </c>
      <c r="X12" s="28">
        <f t="shared" si="2"/>
        <v>13.4</v>
      </c>
      <c r="Y12" s="28">
        <f t="shared" si="2"/>
        <v>72</v>
      </c>
      <c r="Z12" s="28">
        <f t="shared" si="2"/>
        <v>20.8</v>
      </c>
      <c r="AA12" s="28">
        <f t="shared" si="2"/>
        <v>16.3</v>
      </c>
      <c r="AB12" s="28">
        <f t="shared" si="2"/>
        <v>13.8</v>
      </c>
      <c r="AC12" s="28">
        <f t="shared" si="2"/>
        <v>1.75</v>
      </c>
      <c r="AD12" s="28">
        <f t="shared" si="2"/>
        <v>5.52</v>
      </c>
      <c r="AE12" s="28">
        <f t="shared" si="2"/>
        <v>0.97</v>
      </c>
      <c r="AF12" s="28">
        <f t="shared" si="2"/>
        <v>0.33100000000000002</v>
      </c>
      <c r="AG12" s="28">
        <f t="shared" si="2"/>
        <v>1.1299999999999999</v>
      </c>
      <c r="AH12" s="28">
        <f t="shared" si="2"/>
        <v>0.157</v>
      </c>
      <c r="AI12" s="28">
        <f t="shared" si="2"/>
        <v>1.32</v>
      </c>
      <c r="AJ12" s="28">
        <f t="shared" si="2"/>
        <v>0.36899999999999999</v>
      </c>
      <c r="AK12" s="28">
        <f t="shared" si="2"/>
        <v>1.38</v>
      </c>
      <c r="AL12" s="28">
        <f t="shared" si="2"/>
        <v>0.158</v>
      </c>
      <c r="AM12" s="28">
        <f t="shared" si="2"/>
        <v>1.26</v>
      </c>
      <c r="AN12" s="28">
        <f t="shared" si="2"/>
        <v>0.246</v>
      </c>
      <c r="AO12" s="29">
        <f t="shared" si="2"/>
        <v>41.710000000000008</v>
      </c>
      <c r="AP12" s="28">
        <f t="shared" si="2"/>
        <v>7.92</v>
      </c>
      <c r="AQ12" s="28">
        <f t="shared" si="2"/>
        <v>0.53</v>
      </c>
      <c r="AR12" s="28">
        <f t="shared" si="2"/>
        <v>3840</v>
      </c>
      <c r="AS12" s="28">
        <f>MAX(AS4:AS11)</f>
        <v>2560</v>
      </c>
      <c r="AT12" s="28">
        <f>MAX(AT4:AT11)</f>
        <v>93</v>
      </c>
      <c r="AU12" s="28">
        <f>MAX(AU4:AU11)</f>
        <v>0.17299999999999999</v>
      </c>
      <c r="AV12" s="28">
        <f>MAX(AV4:AV11)</f>
        <v>54.4</v>
      </c>
    </row>
    <row r="13" spans="1:48" x14ac:dyDescent="0.45">
      <c r="A13" s="4"/>
      <c r="B13" s="4"/>
      <c r="C13" s="4"/>
      <c r="D13" s="27" t="s">
        <v>59</v>
      </c>
      <c r="E13" s="27">
        <f>MEDIAN(E4:E10)</f>
        <v>4850</v>
      </c>
      <c r="F13" s="27">
        <f t="shared" ref="F13:AN13" si="3">MEDIAN(F4:F10)</f>
        <v>1630</v>
      </c>
      <c r="G13" s="27">
        <f t="shared" si="3"/>
        <v>807</v>
      </c>
      <c r="H13" s="27">
        <f t="shared" si="3"/>
        <v>103</v>
      </c>
      <c r="I13" s="28">
        <f t="shared" si="3"/>
        <v>261</v>
      </c>
      <c r="J13" s="28">
        <f t="shared" si="3"/>
        <v>178</v>
      </c>
      <c r="K13" s="28">
        <f t="shared" si="3"/>
        <v>10.8</v>
      </c>
      <c r="L13" s="28">
        <f t="shared" si="3"/>
        <v>3990</v>
      </c>
      <c r="M13" s="28">
        <f t="shared" si="3"/>
        <v>78500</v>
      </c>
      <c r="N13" s="28">
        <f t="shared" si="3"/>
        <v>0.62</v>
      </c>
      <c r="O13" s="28">
        <f t="shared" si="3"/>
        <v>1.23</v>
      </c>
      <c r="P13" s="28">
        <f t="shared" si="3"/>
        <v>171.5</v>
      </c>
      <c r="Q13" s="28">
        <f t="shared" si="3"/>
        <v>303</v>
      </c>
      <c r="R13" s="28">
        <f t="shared" si="3"/>
        <v>158.5</v>
      </c>
      <c r="S13" s="28">
        <f t="shared" si="3"/>
        <v>127.5</v>
      </c>
      <c r="T13" s="28">
        <f t="shared" si="3"/>
        <v>7.26</v>
      </c>
      <c r="U13" s="28">
        <f t="shared" si="3"/>
        <v>25.75</v>
      </c>
      <c r="V13" s="28">
        <f t="shared" si="3"/>
        <v>2.9</v>
      </c>
      <c r="W13" s="28">
        <f t="shared" si="3"/>
        <v>0.65</v>
      </c>
      <c r="X13" s="28">
        <f t="shared" si="3"/>
        <v>3.83</v>
      </c>
      <c r="Y13" s="28">
        <f t="shared" si="3"/>
        <v>18.29</v>
      </c>
      <c r="Z13" s="28">
        <f t="shared" si="3"/>
        <v>10.84</v>
      </c>
      <c r="AA13" s="28">
        <f t="shared" si="3"/>
        <v>6.31</v>
      </c>
      <c r="AB13" s="28">
        <f t="shared" si="3"/>
        <v>5.7</v>
      </c>
      <c r="AC13" s="28">
        <f t="shared" si="3"/>
        <v>0.77900000000000003</v>
      </c>
      <c r="AD13" s="28">
        <f t="shared" si="3"/>
        <v>2.91</v>
      </c>
      <c r="AE13" s="28">
        <f t="shared" si="3"/>
        <v>0.71</v>
      </c>
      <c r="AF13" s="28">
        <f t="shared" si="3"/>
        <v>0.193</v>
      </c>
      <c r="AG13" s="28">
        <f t="shared" si="3"/>
        <v>0.71</v>
      </c>
      <c r="AH13" s="28">
        <f t="shared" si="3"/>
        <v>0.122</v>
      </c>
      <c r="AI13" s="28">
        <f t="shared" si="3"/>
        <v>0.84</v>
      </c>
      <c r="AJ13" s="28">
        <f t="shared" si="3"/>
        <v>0.217</v>
      </c>
      <c r="AK13" s="28">
        <f t="shared" si="3"/>
        <v>0.81</v>
      </c>
      <c r="AL13" s="28">
        <f t="shared" si="3"/>
        <v>0.11</v>
      </c>
      <c r="AM13" s="28">
        <f t="shared" si="3"/>
        <v>0.7</v>
      </c>
      <c r="AN13" s="28">
        <f t="shared" si="3"/>
        <v>0.158</v>
      </c>
      <c r="AO13" s="30"/>
      <c r="AP13" s="28">
        <f t="shared" ref="AP13:AR13" si="4">MEDIAN(AP4:AP10)</f>
        <v>6.1</v>
      </c>
      <c r="AQ13" s="28">
        <f t="shared" si="4"/>
        <v>3.2000000000000001E-2</v>
      </c>
      <c r="AR13" s="28">
        <f t="shared" si="4"/>
        <v>334</v>
      </c>
      <c r="AS13" s="28">
        <f>MEDIAN(AS4:AS10)</f>
        <v>45.8</v>
      </c>
      <c r="AT13" s="28">
        <f>MEDIAN(AT4:AT10)</f>
        <v>19</v>
      </c>
      <c r="AU13" s="28">
        <f>MEDIAN(AU4:AU10)</f>
        <v>0.09</v>
      </c>
      <c r="AV13" s="28">
        <f>MEDIAN(AV4:AV10)</f>
        <v>3.61</v>
      </c>
    </row>
    <row r="14" spans="1:48" x14ac:dyDescent="0.45">
      <c r="A14" s="4"/>
      <c r="B14" s="4"/>
      <c r="C14" s="4"/>
      <c r="D14" s="4"/>
      <c r="E14" s="4"/>
      <c r="F14" s="4"/>
      <c r="G14" s="4"/>
      <c r="H14" s="4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24"/>
      <c r="AT14" s="30"/>
      <c r="AU14" s="30"/>
      <c r="AV14" s="30"/>
    </row>
    <row r="15" spans="1:48" x14ac:dyDescent="0.45">
      <c r="A15" s="4"/>
      <c r="B15" s="4"/>
      <c r="C15" s="4"/>
      <c r="D15" s="4"/>
      <c r="E15" s="4"/>
      <c r="F15" s="4"/>
      <c r="G15" s="4"/>
      <c r="H15" s="4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24"/>
      <c r="AT15" s="30"/>
      <c r="AU15" s="30"/>
      <c r="AV15" s="30"/>
    </row>
    <row r="16" spans="1:48" x14ac:dyDescent="0.45">
      <c r="A16" s="4"/>
      <c r="B16" s="4" t="s">
        <v>63</v>
      </c>
      <c r="C16" s="4"/>
      <c r="D16" s="4"/>
      <c r="E16" s="4"/>
      <c r="F16" s="4"/>
      <c r="G16" s="4"/>
      <c r="H16" s="4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24"/>
      <c r="AT16" s="30"/>
      <c r="AU16" s="30"/>
      <c r="AV16" s="30"/>
    </row>
    <row r="17" spans="1:48" x14ac:dyDescent="0.45">
      <c r="A17" s="4"/>
      <c r="B17" s="4"/>
      <c r="C17" s="4" t="s">
        <v>10</v>
      </c>
      <c r="D17" s="4" t="s">
        <v>11</v>
      </c>
      <c r="E17" s="23" t="s">
        <v>12</v>
      </c>
      <c r="F17" s="23" t="s">
        <v>13</v>
      </c>
      <c r="G17" s="23" t="s">
        <v>14</v>
      </c>
      <c r="H17" s="23" t="s">
        <v>15</v>
      </c>
      <c r="I17" s="31" t="s">
        <v>16</v>
      </c>
      <c r="J17" s="31" t="s">
        <v>17</v>
      </c>
      <c r="K17" s="31" t="s">
        <v>18</v>
      </c>
      <c r="L17" s="31" t="s">
        <v>19</v>
      </c>
      <c r="M17" s="31" t="s">
        <v>20</v>
      </c>
      <c r="N17" s="31" t="s">
        <v>21</v>
      </c>
      <c r="O17" s="31" t="s">
        <v>22</v>
      </c>
      <c r="P17" s="31" t="s">
        <v>23</v>
      </c>
      <c r="Q17" s="31" t="s">
        <v>24</v>
      </c>
      <c r="R17" s="31" t="s">
        <v>25</v>
      </c>
      <c r="S17" s="31" t="s">
        <v>26</v>
      </c>
      <c r="T17" s="31" t="s">
        <v>27</v>
      </c>
      <c r="U17" s="31" t="s">
        <v>28</v>
      </c>
      <c r="V17" s="31" t="s">
        <v>29</v>
      </c>
      <c r="W17" s="31" t="s">
        <v>30</v>
      </c>
      <c r="X17" s="31" t="s">
        <v>31</v>
      </c>
      <c r="Y17" s="31" t="s">
        <v>32</v>
      </c>
      <c r="Z17" s="31" t="s">
        <v>33</v>
      </c>
      <c r="AA17" s="31" t="s">
        <v>34</v>
      </c>
      <c r="AB17" s="31" t="s">
        <v>35</v>
      </c>
      <c r="AC17" s="31" t="s">
        <v>36</v>
      </c>
      <c r="AD17" s="31" t="s">
        <v>37</v>
      </c>
      <c r="AE17" s="31" t="s">
        <v>38</v>
      </c>
      <c r="AF17" s="31" t="s">
        <v>39</v>
      </c>
      <c r="AG17" s="31" t="s">
        <v>40</v>
      </c>
      <c r="AH17" s="31" t="s">
        <v>41</v>
      </c>
      <c r="AI17" s="31" t="s">
        <v>42</v>
      </c>
      <c r="AJ17" s="31" t="s">
        <v>43</v>
      </c>
      <c r="AK17" s="31" t="s">
        <v>44</v>
      </c>
      <c r="AL17" s="31" t="s">
        <v>45</v>
      </c>
      <c r="AM17" s="31" t="s">
        <v>46</v>
      </c>
      <c r="AN17" s="31" t="s">
        <v>47</v>
      </c>
      <c r="AO17" s="31" t="s">
        <v>48</v>
      </c>
      <c r="AP17" s="31" t="s">
        <v>49</v>
      </c>
      <c r="AQ17" s="31" t="s">
        <v>50</v>
      </c>
      <c r="AR17" s="31" t="s">
        <v>51</v>
      </c>
      <c r="AS17" s="31" t="s">
        <v>55</v>
      </c>
      <c r="AT17" s="31" t="s">
        <v>52</v>
      </c>
      <c r="AU17" s="31" t="s">
        <v>53</v>
      </c>
      <c r="AV17" s="31" t="s">
        <v>54</v>
      </c>
    </row>
    <row r="18" spans="1:48" x14ac:dyDescent="0.45">
      <c r="A18" s="8">
        <v>1</v>
      </c>
      <c r="B18" s="8" t="s">
        <v>61</v>
      </c>
      <c r="C18" s="4">
        <v>545000</v>
      </c>
      <c r="D18" s="8">
        <v>38.1</v>
      </c>
      <c r="E18" s="8">
        <v>12550</v>
      </c>
      <c r="F18" s="8">
        <v>3100</v>
      </c>
      <c r="G18" s="8">
        <v>1014</v>
      </c>
      <c r="H18" s="8">
        <v>830</v>
      </c>
      <c r="I18" s="24">
        <v>59.7</v>
      </c>
      <c r="J18" s="24">
        <v>39.6</v>
      </c>
      <c r="K18" s="24">
        <v>6.5</v>
      </c>
      <c r="L18" s="24">
        <v>2360</v>
      </c>
      <c r="M18" s="24">
        <v>8370</v>
      </c>
      <c r="N18" s="24">
        <v>0.56999999999999995</v>
      </c>
      <c r="O18" s="24">
        <v>3.62</v>
      </c>
      <c r="P18" s="24">
        <v>30.8</v>
      </c>
      <c r="Q18" s="24">
        <v>74.900000000000006</v>
      </c>
      <c r="R18" s="24">
        <v>6.6</v>
      </c>
      <c r="S18" s="24">
        <v>75.900000000000006</v>
      </c>
      <c r="T18" s="24">
        <v>7.65</v>
      </c>
      <c r="U18" s="24">
        <v>9.6</v>
      </c>
      <c r="V18" s="24">
        <v>9.2999999999999999E-2</v>
      </c>
      <c r="W18" s="24">
        <v>0.23300000000000001</v>
      </c>
      <c r="X18" s="24">
        <v>0.77</v>
      </c>
      <c r="Y18" s="24">
        <v>1.42</v>
      </c>
      <c r="Z18" s="24">
        <v>4.16</v>
      </c>
      <c r="AA18" s="24">
        <v>5.79</v>
      </c>
      <c r="AB18" s="24">
        <v>5.61</v>
      </c>
      <c r="AC18" s="24">
        <v>0.9</v>
      </c>
      <c r="AD18" s="24">
        <v>3.36</v>
      </c>
      <c r="AE18" s="24">
        <v>0.68</v>
      </c>
      <c r="AF18" s="24">
        <v>0.222</v>
      </c>
      <c r="AG18" s="24">
        <v>0.98</v>
      </c>
      <c r="AH18" s="24">
        <v>0.13500000000000001</v>
      </c>
      <c r="AI18" s="24">
        <v>0.94</v>
      </c>
      <c r="AJ18" s="24">
        <v>0.249</v>
      </c>
      <c r="AK18" s="24">
        <v>0.8</v>
      </c>
      <c r="AL18" s="24">
        <v>8.8999999999999996E-2</v>
      </c>
      <c r="AM18" s="24">
        <v>0.78</v>
      </c>
      <c r="AN18" s="24">
        <v>0.16800000000000001</v>
      </c>
      <c r="AO18" s="32">
        <f>SUM(AA18:AN18)</f>
        <v>20.703000000000003</v>
      </c>
      <c r="AP18" s="24">
        <v>1.0900000000000001</v>
      </c>
      <c r="AQ18" s="24">
        <v>1.7000000000000001E-2</v>
      </c>
      <c r="AR18" s="24">
        <v>19.3</v>
      </c>
      <c r="AS18" s="24">
        <v>8.4</v>
      </c>
      <c r="AT18" s="24">
        <v>0.81</v>
      </c>
      <c r="AU18" s="24">
        <v>0.10199999999999999</v>
      </c>
      <c r="AV18" s="24">
        <v>4.7</v>
      </c>
    </row>
    <row r="19" spans="1:48" x14ac:dyDescent="0.45">
      <c r="A19" s="8">
        <v>2</v>
      </c>
      <c r="B19" s="8" t="s">
        <v>61</v>
      </c>
      <c r="C19" s="4">
        <v>604000</v>
      </c>
      <c r="D19" s="8">
        <v>37.6</v>
      </c>
      <c r="E19" s="8">
        <v>15500</v>
      </c>
      <c r="F19" s="8">
        <v>588</v>
      </c>
      <c r="G19" s="8">
        <v>1007</v>
      </c>
      <c r="H19" s="8">
        <v>75</v>
      </c>
      <c r="I19" s="24">
        <v>48.9</v>
      </c>
      <c r="J19" s="24">
        <v>23.7</v>
      </c>
      <c r="K19" s="24">
        <v>1.92</v>
      </c>
      <c r="L19" s="24">
        <v>3020</v>
      </c>
      <c r="M19" s="24">
        <v>13400</v>
      </c>
      <c r="N19" s="24">
        <v>0.48499999999999999</v>
      </c>
      <c r="O19" s="24">
        <v>1.04</v>
      </c>
      <c r="P19" s="24">
        <v>109</v>
      </c>
      <c r="Q19" s="24">
        <v>244</v>
      </c>
      <c r="R19" s="24">
        <v>3.83</v>
      </c>
      <c r="S19" s="24">
        <v>90.8</v>
      </c>
      <c r="T19" s="24">
        <v>1.46</v>
      </c>
      <c r="U19" s="24">
        <v>1.38</v>
      </c>
      <c r="V19" s="24">
        <v>0.107</v>
      </c>
      <c r="W19" s="24">
        <v>3.5000000000000003E-2</v>
      </c>
      <c r="X19" s="24">
        <v>0.35</v>
      </c>
      <c r="Y19" s="24">
        <v>1.6</v>
      </c>
      <c r="Z19" s="24">
        <v>5.0199999999999996</v>
      </c>
      <c r="AA19" s="24">
        <v>0.74</v>
      </c>
      <c r="AB19" s="24">
        <v>0.84</v>
      </c>
      <c r="AC19" s="24">
        <v>8.5999999999999993E-2</v>
      </c>
      <c r="AD19" s="24">
        <v>0.28000000000000003</v>
      </c>
      <c r="AE19" s="24">
        <v>7.5999999999999998E-2</v>
      </c>
      <c r="AF19" s="24">
        <v>3.6999999999999998E-2</v>
      </c>
      <c r="AG19" s="24">
        <v>9.2999999999999999E-2</v>
      </c>
      <c r="AH19" s="24">
        <v>5.1000000000000004E-3</v>
      </c>
      <c r="AI19" s="24">
        <v>0.151</v>
      </c>
      <c r="AJ19" s="24">
        <v>4.2999999999999997E-2</v>
      </c>
      <c r="AK19" s="24">
        <v>0.21</v>
      </c>
      <c r="AL19" s="24">
        <v>4.5999999999999999E-2</v>
      </c>
      <c r="AM19" s="24">
        <v>0.308</v>
      </c>
      <c r="AN19" s="24">
        <v>5.0999999999999997E-2</v>
      </c>
      <c r="AO19" s="32">
        <f t="shared" ref="AO19:AO21" si="5">SUM(AA19:AN19)</f>
        <v>2.9661</v>
      </c>
      <c r="AP19" s="24">
        <v>0.84</v>
      </c>
      <c r="AQ19" s="24">
        <v>0.05</v>
      </c>
      <c r="AR19" s="24">
        <v>22.7</v>
      </c>
      <c r="AS19" s="24">
        <v>1.18</v>
      </c>
      <c r="AT19" s="24">
        <v>0.29499999999999998</v>
      </c>
      <c r="AU19" s="24">
        <v>1.5800000000000002E-2</v>
      </c>
      <c r="AV19" s="24">
        <v>0.65700000000000003</v>
      </c>
    </row>
    <row r="20" spans="1:48" x14ac:dyDescent="0.45">
      <c r="A20" s="8">
        <v>3</v>
      </c>
      <c r="B20" s="8" t="s">
        <v>61</v>
      </c>
      <c r="C20" s="4">
        <v>538000</v>
      </c>
      <c r="D20" s="8">
        <v>38.299999999999997</v>
      </c>
      <c r="E20" s="8">
        <v>10490</v>
      </c>
      <c r="F20" s="8">
        <v>4860</v>
      </c>
      <c r="G20" s="8">
        <v>1187</v>
      </c>
      <c r="H20" s="8">
        <v>731</v>
      </c>
      <c r="I20" s="24">
        <v>37.299999999999997</v>
      </c>
      <c r="J20" s="24">
        <v>62.8</v>
      </c>
      <c r="K20" s="24">
        <v>12</v>
      </c>
      <c r="L20" s="24">
        <v>3080</v>
      </c>
      <c r="M20" s="24">
        <v>10360</v>
      </c>
      <c r="N20" s="24">
        <v>0.441</v>
      </c>
      <c r="O20" s="24">
        <v>3.83</v>
      </c>
      <c r="P20" s="24">
        <v>49.1</v>
      </c>
      <c r="Q20" s="24">
        <v>74.7</v>
      </c>
      <c r="R20" s="24">
        <v>8.4</v>
      </c>
      <c r="S20" s="24">
        <v>68.5</v>
      </c>
      <c r="T20" s="24">
        <v>6.45</v>
      </c>
      <c r="U20" s="24">
        <v>16.8</v>
      </c>
      <c r="V20" s="24">
        <v>31.2</v>
      </c>
      <c r="W20" s="24">
        <v>0.98</v>
      </c>
      <c r="X20" s="24">
        <v>0.6</v>
      </c>
      <c r="Y20" s="24">
        <v>2.92</v>
      </c>
      <c r="Z20" s="24">
        <v>4.7</v>
      </c>
      <c r="AA20" s="24">
        <v>3.98</v>
      </c>
      <c r="AB20" s="24">
        <v>4.09</v>
      </c>
      <c r="AC20" s="24">
        <v>0.53400000000000003</v>
      </c>
      <c r="AD20" s="24">
        <v>2.2599999999999998</v>
      </c>
      <c r="AE20" s="24">
        <v>0.5</v>
      </c>
      <c r="AF20" s="24">
        <v>0.14499999999999999</v>
      </c>
      <c r="AG20" s="24">
        <v>0.56999999999999995</v>
      </c>
      <c r="AH20" s="24">
        <v>7.9000000000000001E-2</v>
      </c>
      <c r="AI20" s="24">
        <v>0.65</v>
      </c>
      <c r="AJ20" s="24">
        <v>0.24</v>
      </c>
      <c r="AK20" s="24">
        <v>0.79</v>
      </c>
      <c r="AL20" s="24">
        <v>0.109</v>
      </c>
      <c r="AM20" s="24">
        <v>0.83</v>
      </c>
      <c r="AN20" s="24">
        <v>0.20499999999999999</v>
      </c>
      <c r="AO20" s="32">
        <f t="shared" si="5"/>
        <v>14.982000000000001</v>
      </c>
      <c r="AP20" s="24">
        <v>0.94</v>
      </c>
      <c r="AQ20" s="24">
        <v>0.01</v>
      </c>
      <c r="AR20" s="24">
        <v>90</v>
      </c>
      <c r="AS20" s="24">
        <v>64</v>
      </c>
      <c r="AT20" s="24">
        <v>2.36</v>
      </c>
      <c r="AU20" s="24">
        <v>0.123</v>
      </c>
      <c r="AV20" s="24">
        <v>2.4</v>
      </c>
    </row>
    <row r="21" spans="1:48" x14ac:dyDescent="0.45">
      <c r="A21" s="8">
        <v>4</v>
      </c>
      <c r="B21" s="8" t="s">
        <v>61</v>
      </c>
      <c r="C21" s="4">
        <v>573000</v>
      </c>
      <c r="D21" s="8">
        <v>39.1</v>
      </c>
      <c r="E21" s="25">
        <v>4840</v>
      </c>
      <c r="F21" s="25">
        <v>1560</v>
      </c>
      <c r="G21" s="25">
        <v>621</v>
      </c>
      <c r="H21" s="25">
        <v>648</v>
      </c>
      <c r="I21" s="26">
        <v>42.1</v>
      </c>
      <c r="J21" s="26">
        <v>31</v>
      </c>
      <c r="K21" s="26">
        <v>5.0999999999999996</v>
      </c>
      <c r="L21" s="26">
        <v>3270</v>
      </c>
      <c r="M21" s="26">
        <v>10320</v>
      </c>
      <c r="N21" s="26">
        <v>0.39</v>
      </c>
      <c r="O21" s="26">
        <v>1.41</v>
      </c>
      <c r="P21" s="26">
        <v>14.3</v>
      </c>
      <c r="Q21" s="26">
        <v>70.3</v>
      </c>
      <c r="R21" s="26">
        <v>8.6</v>
      </c>
      <c r="S21" s="26">
        <v>67.7</v>
      </c>
      <c r="T21" s="26">
        <v>4.62</v>
      </c>
      <c r="U21" s="26">
        <v>5.74</v>
      </c>
      <c r="V21" s="26">
        <v>0.115</v>
      </c>
      <c r="W21" s="26">
        <v>3.5999999999999997E-2</v>
      </c>
      <c r="X21" s="26">
        <v>0.66</v>
      </c>
      <c r="Y21" s="26">
        <v>3.55</v>
      </c>
      <c r="Z21" s="26">
        <v>3.48</v>
      </c>
      <c r="AA21" s="26">
        <v>2.71</v>
      </c>
      <c r="AB21" s="26">
        <v>2.86</v>
      </c>
      <c r="AC21" s="26">
        <v>0.44800000000000001</v>
      </c>
      <c r="AD21" s="26">
        <v>1.9</v>
      </c>
      <c r="AE21" s="26">
        <v>0.44</v>
      </c>
      <c r="AF21" s="26">
        <v>0.112</v>
      </c>
      <c r="AG21" s="26">
        <v>0.46</v>
      </c>
      <c r="AH21" s="26">
        <v>8.5999999999999993E-2</v>
      </c>
      <c r="AI21" s="26">
        <v>0.61</v>
      </c>
      <c r="AJ21" s="26">
        <v>0.16800000000000001</v>
      </c>
      <c r="AK21" s="26">
        <v>0.56000000000000005</v>
      </c>
      <c r="AL21" s="26">
        <v>5.1999999999999998E-2</v>
      </c>
      <c r="AM21" s="26">
        <v>0.55000000000000004</v>
      </c>
      <c r="AN21" s="26">
        <v>0.14799999999999999</v>
      </c>
      <c r="AO21" s="32">
        <f t="shared" si="5"/>
        <v>11.104000000000001</v>
      </c>
      <c r="AP21" s="26">
        <v>0.96</v>
      </c>
      <c r="AQ21" s="26">
        <v>1.6E-2</v>
      </c>
      <c r="AR21" s="26">
        <v>21.1</v>
      </c>
      <c r="AS21" s="24">
        <v>8.1</v>
      </c>
      <c r="AT21" s="26">
        <v>0.255</v>
      </c>
      <c r="AU21" s="26">
        <v>8.7999999999999995E-2</v>
      </c>
      <c r="AV21" s="26">
        <v>1.79</v>
      </c>
    </row>
    <row r="22" spans="1:48" x14ac:dyDescent="0.45">
      <c r="A22" s="4"/>
      <c r="B22" s="4"/>
      <c r="C22" s="4"/>
      <c r="D22" s="27" t="s">
        <v>57</v>
      </c>
      <c r="E22" s="27">
        <f>MIN(E18:E21)</f>
        <v>4840</v>
      </c>
      <c r="F22" s="27">
        <f t="shared" ref="F22:AR22" si="6">MIN(F18:F21)</f>
        <v>588</v>
      </c>
      <c r="G22" s="27">
        <f t="shared" si="6"/>
        <v>621</v>
      </c>
      <c r="H22" s="27">
        <f t="shared" si="6"/>
        <v>75</v>
      </c>
      <c r="I22" s="28">
        <f t="shared" si="6"/>
        <v>37.299999999999997</v>
      </c>
      <c r="J22" s="28">
        <f t="shared" si="6"/>
        <v>23.7</v>
      </c>
      <c r="K22" s="28">
        <f t="shared" si="6"/>
        <v>1.92</v>
      </c>
      <c r="L22" s="28">
        <f t="shared" si="6"/>
        <v>2360</v>
      </c>
      <c r="M22" s="28">
        <f t="shared" si="6"/>
        <v>8370</v>
      </c>
      <c r="N22" s="28">
        <f t="shared" si="6"/>
        <v>0.39</v>
      </c>
      <c r="O22" s="28">
        <f t="shared" si="6"/>
        <v>1.04</v>
      </c>
      <c r="P22" s="28">
        <f t="shared" si="6"/>
        <v>14.3</v>
      </c>
      <c r="Q22" s="28">
        <f t="shared" si="6"/>
        <v>70.3</v>
      </c>
      <c r="R22" s="28">
        <f t="shared" si="6"/>
        <v>3.83</v>
      </c>
      <c r="S22" s="28">
        <f t="shared" si="6"/>
        <v>67.7</v>
      </c>
      <c r="T22" s="28">
        <f t="shared" si="6"/>
        <v>1.46</v>
      </c>
      <c r="U22" s="28">
        <f t="shared" si="6"/>
        <v>1.38</v>
      </c>
      <c r="V22" s="28">
        <f t="shared" si="6"/>
        <v>9.2999999999999999E-2</v>
      </c>
      <c r="W22" s="28">
        <f t="shared" si="6"/>
        <v>3.5000000000000003E-2</v>
      </c>
      <c r="X22" s="28">
        <f t="shared" si="6"/>
        <v>0.35</v>
      </c>
      <c r="Y22" s="28">
        <f t="shared" si="6"/>
        <v>1.42</v>
      </c>
      <c r="Z22" s="28">
        <f t="shared" si="6"/>
        <v>3.48</v>
      </c>
      <c r="AA22" s="28">
        <f t="shared" si="6"/>
        <v>0.74</v>
      </c>
      <c r="AB22" s="28">
        <f t="shared" si="6"/>
        <v>0.84</v>
      </c>
      <c r="AC22" s="28">
        <f t="shared" si="6"/>
        <v>8.5999999999999993E-2</v>
      </c>
      <c r="AD22" s="28">
        <f t="shared" si="6"/>
        <v>0.28000000000000003</v>
      </c>
      <c r="AE22" s="28">
        <f t="shared" si="6"/>
        <v>7.5999999999999998E-2</v>
      </c>
      <c r="AF22" s="28">
        <f t="shared" si="6"/>
        <v>3.6999999999999998E-2</v>
      </c>
      <c r="AG22" s="28">
        <f t="shared" si="6"/>
        <v>9.2999999999999999E-2</v>
      </c>
      <c r="AH22" s="28">
        <f t="shared" si="6"/>
        <v>5.1000000000000004E-3</v>
      </c>
      <c r="AI22" s="28">
        <f t="shared" si="6"/>
        <v>0.151</v>
      </c>
      <c r="AJ22" s="28">
        <f t="shared" si="6"/>
        <v>4.2999999999999997E-2</v>
      </c>
      <c r="AK22" s="28">
        <f t="shared" si="6"/>
        <v>0.21</v>
      </c>
      <c r="AL22" s="28">
        <f t="shared" si="6"/>
        <v>4.5999999999999999E-2</v>
      </c>
      <c r="AM22" s="28">
        <f t="shared" si="6"/>
        <v>0.308</v>
      </c>
      <c r="AN22" s="28">
        <f t="shared" si="6"/>
        <v>5.0999999999999997E-2</v>
      </c>
      <c r="AO22" s="28">
        <f t="shared" si="6"/>
        <v>2.9661</v>
      </c>
      <c r="AP22" s="28">
        <f t="shared" si="6"/>
        <v>0.84</v>
      </c>
      <c r="AQ22" s="28">
        <f t="shared" si="6"/>
        <v>0.01</v>
      </c>
      <c r="AR22" s="28">
        <f t="shared" si="6"/>
        <v>19.3</v>
      </c>
      <c r="AS22" s="28">
        <f>MIN(AS18:AS21)</f>
        <v>1.18</v>
      </c>
      <c r="AT22" s="28">
        <f>MIN(AT18:AT21)</f>
        <v>0.255</v>
      </c>
      <c r="AU22" s="28">
        <f>MIN(AU18:AU21)</f>
        <v>1.5800000000000002E-2</v>
      </c>
      <c r="AV22" s="28">
        <f>MIN(AV18:AV21)</f>
        <v>0.65700000000000003</v>
      </c>
    </row>
    <row r="23" spans="1:48" x14ac:dyDescent="0.45">
      <c r="A23" s="4"/>
      <c r="B23" s="4"/>
      <c r="C23" s="4"/>
      <c r="D23" s="27" t="s">
        <v>58</v>
      </c>
      <c r="E23" s="27">
        <f>MAX(E18:E22)</f>
        <v>15500</v>
      </c>
      <c r="F23" s="27">
        <f t="shared" ref="F23:AR23" si="7">MAX(F18:F22)</f>
        <v>4860</v>
      </c>
      <c r="G23" s="27">
        <f t="shared" si="7"/>
        <v>1187</v>
      </c>
      <c r="H23" s="27">
        <f t="shared" si="7"/>
        <v>830</v>
      </c>
      <c r="I23" s="28">
        <f t="shared" si="7"/>
        <v>59.7</v>
      </c>
      <c r="J23" s="28">
        <f t="shared" si="7"/>
        <v>62.8</v>
      </c>
      <c r="K23" s="28">
        <f t="shared" si="7"/>
        <v>12</v>
      </c>
      <c r="L23" s="28">
        <f t="shared" si="7"/>
        <v>3270</v>
      </c>
      <c r="M23" s="28">
        <f t="shared" si="7"/>
        <v>13400</v>
      </c>
      <c r="N23" s="28">
        <f t="shared" si="7"/>
        <v>0.56999999999999995</v>
      </c>
      <c r="O23" s="28">
        <f t="shared" si="7"/>
        <v>3.83</v>
      </c>
      <c r="P23" s="28">
        <f t="shared" si="7"/>
        <v>109</v>
      </c>
      <c r="Q23" s="28">
        <f t="shared" si="7"/>
        <v>244</v>
      </c>
      <c r="R23" s="28">
        <f t="shared" si="7"/>
        <v>8.6</v>
      </c>
      <c r="S23" s="28">
        <f t="shared" si="7"/>
        <v>90.8</v>
      </c>
      <c r="T23" s="28">
        <f t="shared" si="7"/>
        <v>7.65</v>
      </c>
      <c r="U23" s="28">
        <f t="shared" si="7"/>
        <v>16.8</v>
      </c>
      <c r="V23" s="28">
        <f t="shared" si="7"/>
        <v>31.2</v>
      </c>
      <c r="W23" s="28">
        <f t="shared" si="7"/>
        <v>0.98</v>
      </c>
      <c r="X23" s="28">
        <f t="shared" si="7"/>
        <v>0.77</v>
      </c>
      <c r="Y23" s="28">
        <f t="shared" si="7"/>
        <v>3.55</v>
      </c>
      <c r="Z23" s="28">
        <f t="shared" si="7"/>
        <v>5.0199999999999996</v>
      </c>
      <c r="AA23" s="28">
        <f t="shared" si="7"/>
        <v>5.79</v>
      </c>
      <c r="AB23" s="28">
        <f t="shared" si="7"/>
        <v>5.61</v>
      </c>
      <c r="AC23" s="28">
        <f t="shared" si="7"/>
        <v>0.9</v>
      </c>
      <c r="AD23" s="28">
        <f t="shared" si="7"/>
        <v>3.36</v>
      </c>
      <c r="AE23" s="28">
        <f t="shared" si="7"/>
        <v>0.68</v>
      </c>
      <c r="AF23" s="28">
        <f t="shared" si="7"/>
        <v>0.222</v>
      </c>
      <c r="AG23" s="28">
        <f t="shared" si="7"/>
        <v>0.98</v>
      </c>
      <c r="AH23" s="28">
        <f t="shared" si="7"/>
        <v>0.13500000000000001</v>
      </c>
      <c r="AI23" s="28">
        <f t="shared" si="7"/>
        <v>0.94</v>
      </c>
      <c r="AJ23" s="28">
        <f t="shared" si="7"/>
        <v>0.249</v>
      </c>
      <c r="AK23" s="28">
        <f t="shared" si="7"/>
        <v>0.8</v>
      </c>
      <c r="AL23" s="28">
        <f t="shared" si="7"/>
        <v>0.109</v>
      </c>
      <c r="AM23" s="28">
        <f t="shared" si="7"/>
        <v>0.83</v>
      </c>
      <c r="AN23" s="28">
        <f t="shared" si="7"/>
        <v>0.20499999999999999</v>
      </c>
      <c r="AO23" s="28">
        <f t="shared" si="7"/>
        <v>20.703000000000003</v>
      </c>
      <c r="AP23" s="28">
        <f t="shared" si="7"/>
        <v>1.0900000000000001</v>
      </c>
      <c r="AQ23" s="28">
        <f t="shared" si="7"/>
        <v>0.05</v>
      </c>
      <c r="AR23" s="28">
        <f t="shared" si="7"/>
        <v>90</v>
      </c>
      <c r="AS23" s="28">
        <f>MAX(AS18:AS22)</f>
        <v>64</v>
      </c>
      <c r="AT23" s="28">
        <f>MAX(AT18:AT22)</f>
        <v>2.36</v>
      </c>
      <c r="AU23" s="28">
        <f>MAX(AU18:AU22)</f>
        <v>0.123</v>
      </c>
      <c r="AV23" s="28">
        <f>MAX(AV18:AV22)</f>
        <v>4.7</v>
      </c>
    </row>
    <row r="24" spans="1:48" x14ac:dyDescent="0.45">
      <c r="A24" s="4"/>
      <c r="B24" s="4"/>
      <c r="C24" s="4"/>
      <c r="D24" s="27" t="s">
        <v>59</v>
      </c>
      <c r="E24" s="27">
        <f>MEDIAN(E18:E21)</f>
        <v>11520</v>
      </c>
      <c r="F24" s="27">
        <f t="shared" ref="F24:AN24" si="8">MEDIAN(F18:F21)</f>
        <v>2330</v>
      </c>
      <c r="G24" s="27">
        <f t="shared" si="8"/>
        <v>1010.5</v>
      </c>
      <c r="H24" s="27">
        <f t="shared" si="8"/>
        <v>689.5</v>
      </c>
      <c r="I24" s="28">
        <f t="shared" si="8"/>
        <v>45.5</v>
      </c>
      <c r="J24" s="28">
        <f t="shared" si="8"/>
        <v>35.299999999999997</v>
      </c>
      <c r="K24" s="28">
        <f t="shared" si="8"/>
        <v>5.8</v>
      </c>
      <c r="L24" s="28">
        <f t="shared" si="8"/>
        <v>3050</v>
      </c>
      <c r="M24" s="28">
        <f t="shared" si="8"/>
        <v>10340</v>
      </c>
      <c r="N24" s="28">
        <f t="shared" si="8"/>
        <v>0.46299999999999997</v>
      </c>
      <c r="O24" s="28">
        <f t="shared" si="8"/>
        <v>2.5149999999999997</v>
      </c>
      <c r="P24" s="28">
        <f t="shared" si="8"/>
        <v>39.950000000000003</v>
      </c>
      <c r="Q24" s="28">
        <f t="shared" si="8"/>
        <v>74.800000000000011</v>
      </c>
      <c r="R24" s="28">
        <f t="shared" si="8"/>
        <v>7.5</v>
      </c>
      <c r="S24" s="28">
        <f t="shared" si="8"/>
        <v>72.2</v>
      </c>
      <c r="T24" s="28">
        <f t="shared" si="8"/>
        <v>5.5350000000000001</v>
      </c>
      <c r="U24" s="28">
        <f t="shared" si="8"/>
        <v>7.67</v>
      </c>
      <c r="V24" s="28">
        <f t="shared" si="8"/>
        <v>0.111</v>
      </c>
      <c r="W24" s="28">
        <f t="shared" si="8"/>
        <v>0.13450000000000001</v>
      </c>
      <c r="X24" s="28">
        <f t="shared" si="8"/>
        <v>0.63</v>
      </c>
      <c r="Y24" s="28">
        <f t="shared" si="8"/>
        <v>2.2599999999999998</v>
      </c>
      <c r="Z24" s="28">
        <f t="shared" si="8"/>
        <v>4.43</v>
      </c>
      <c r="AA24" s="28">
        <f t="shared" si="8"/>
        <v>3.3449999999999998</v>
      </c>
      <c r="AB24" s="28">
        <f t="shared" si="8"/>
        <v>3.4749999999999996</v>
      </c>
      <c r="AC24" s="28">
        <f t="shared" si="8"/>
        <v>0.49099999999999999</v>
      </c>
      <c r="AD24" s="28">
        <f t="shared" si="8"/>
        <v>2.08</v>
      </c>
      <c r="AE24" s="28">
        <f t="shared" si="8"/>
        <v>0.47</v>
      </c>
      <c r="AF24" s="28">
        <f t="shared" si="8"/>
        <v>0.1285</v>
      </c>
      <c r="AG24" s="28">
        <f t="shared" si="8"/>
        <v>0.51500000000000001</v>
      </c>
      <c r="AH24" s="28">
        <f t="shared" si="8"/>
        <v>8.249999999999999E-2</v>
      </c>
      <c r="AI24" s="28">
        <f t="shared" si="8"/>
        <v>0.63</v>
      </c>
      <c r="AJ24" s="28">
        <f t="shared" si="8"/>
        <v>0.20400000000000001</v>
      </c>
      <c r="AK24" s="28">
        <f t="shared" si="8"/>
        <v>0.67500000000000004</v>
      </c>
      <c r="AL24" s="28">
        <f t="shared" si="8"/>
        <v>7.0499999999999993E-2</v>
      </c>
      <c r="AM24" s="28">
        <f t="shared" si="8"/>
        <v>0.66500000000000004</v>
      </c>
      <c r="AN24" s="28">
        <f t="shared" si="8"/>
        <v>0.158</v>
      </c>
      <c r="AO24" s="30"/>
      <c r="AP24" s="28">
        <f t="shared" ref="AP24:AR24" si="9">MEDIAN(AP18:AP21)</f>
        <v>0.95</v>
      </c>
      <c r="AQ24" s="28">
        <f t="shared" si="9"/>
        <v>1.6500000000000001E-2</v>
      </c>
      <c r="AR24" s="28">
        <f t="shared" si="9"/>
        <v>21.9</v>
      </c>
      <c r="AS24" s="28">
        <f>MEDIAN(AS18:AS21)</f>
        <v>8.25</v>
      </c>
      <c r="AT24" s="28">
        <f>MEDIAN(AT18:AT21)</f>
        <v>0.55249999999999999</v>
      </c>
      <c r="AU24" s="28">
        <f>MEDIAN(AU18:AU21)</f>
        <v>9.5000000000000001E-2</v>
      </c>
      <c r="AV24" s="28">
        <f>MEDIAN(AV18:AV21)</f>
        <v>2.0949999999999998</v>
      </c>
    </row>
    <row r="25" spans="1:48" x14ac:dyDescent="0.45">
      <c r="A25" s="4"/>
      <c r="B25" s="4"/>
      <c r="C25" s="4"/>
      <c r="D25" s="4"/>
      <c r="E25" s="4"/>
      <c r="F25" s="4"/>
      <c r="G25" s="4"/>
      <c r="H25" s="4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1:48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1. СЭМ анализы</vt:lpstr>
      <vt:lpstr>Лист 2. ЛА-ИСП-МС анализы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Tseluyko</dc:creator>
  <cp:lastModifiedBy>Alexandr Tseluyko</cp:lastModifiedBy>
  <dcterms:created xsi:type="dcterms:W3CDTF">2015-06-05T18:19:34Z</dcterms:created>
  <dcterms:modified xsi:type="dcterms:W3CDTF">2024-12-16T09:18:15Z</dcterms:modified>
</cp:coreProperties>
</file>